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2'!$A$1:$S$78</definedName>
  </definedNames>
  <calcPr calcId="145621"/>
</workbook>
</file>

<file path=xl/calcChain.xml><?xml version="1.0" encoding="utf-8"?>
<calcChain xmlns="http://schemas.openxmlformats.org/spreadsheetml/2006/main">
  <c r="Q33" i="1" l="1"/>
  <c r="M33" i="1"/>
  <c r="F33" i="1"/>
  <c r="K38" i="1"/>
  <c r="J38" i="1"/>
  <c r="D38" i="1"/>
  <c r="I38" i="1" s="1"/>
  <c r="P33" i="1"/>
  <c r="C33" i="1"/>
  <c r="C18" i="1"/>
  <c r="K21" i="1"/>
  <c r="J21" i="1"/>
  <c r="D21" i="1"/>
  <c r="I21" i="1" s="1"/>
  <c r="E22" i="1"/>
  <c r="F22" i="1"/>
  <c r="G22" i="1"/>
  <c r="H22" i="1"/>
  <c r="L22" i="1"/>
  <c r="M22" i="1"/>
  <c r="N22" i="1"/>
  <c r="O22" i="1"/>
  <c r="P22" i="1"/>
  <c r="Q22" i="1"/>
  <c r="R22" i="1"/>
  <c r="S22" i="1"/>
  <c r="C22" i="1"/>
  <c r="F64" i="1"/>
  <c r="K71" i="1"/>
  <c r="J71" i="1"/>
  <c r="D71" i="1"/>
  <c r="I71" i="1" s="1"/>
  <c r="K70" i="1"/>
  <c r="J70" i="1"/>
  <c r="D70" i="1"/>
  <c r="I70" i="1" s="1"/>
  <c r="K69" i="1"/>
  <c r="J69" i="1"/>
  <c r="D69" i="1"/>
  <c r="I69" i="1" s="1"/>
  <c r="K68" i="1"/>
  <c r="J68" i="1"/>
  <c r="D68" i="1"/>
  <c r="I68" i="1" s="1"/>
  <c r="K67" i="1"/>
  <c r="J67" i="1"/>
  <c r="D67" i="1"/>
  <c r="I67" i="1" s="1"/>
  <c r="K66" i="1"/>
  <c r="J66" i="1"/>
  <c r="D66" i="1"/>
  <c r="I66" i="1" s="1"/>
  <c r="K65" i="1"/>
  <c r="J65" i="1"/>
  <c r="D65" i="1"/>
  <c r="I65" i="1" s="1"/>
  <c r="S64" i="1"/>
  <c r="R64" i="1"/>
  <c r="Q64" i="1"/>
  <c r="P64" i="1"/>
  <c r="O64" i="1"/>
  <c r="N64" i="1"/>
  <c r="M64" i="1"/>
  <c r="L64" i="1"/>
  <c r="H64" i="1"/>
  <c r="G64" i="1"/>
  <c r="E64" i="1"/>
  <c r="C64" i="1"/>
  <c r="K63" i="1"/>
  <c r="J63" i="1"/>
  <c r="D63" i="1"/>
  <c r="I63" i="1" s="1"/>
  <c r="K62" i="1"/>
  <c r="J62" i="1"/>
  <c r="D62" i="1"/>
  <c r="I62" i="1" s="1"/>
  <c r="K61" i="1"/>
  <c r="J61" i="1"/>
  <c r="D61" i="1"/>
  <c r="I61" i="1" s="1"/>
  <c r="K60" i="1"/>
  <c r="J60" i="1"/>
  <c r="D60" i="1"/>
  <c r="I60" i="1" s="1"/>
  <c r="K59" i="1"/>
  <c r="J59" i="1"/>
  <c r="D59" i="1"/>
  <c r="I59" i="1" s="1"/>
  <c r="K58" i="1"/>
  <c r="J58" i="1"/>
  <c r="D58" i="1"/>
  <c r="I58" i="1" s="1"/>
  <c r="K57" i="1"/>
  <c r="J57" i="1"/>
  <c r="D57" i="1"/>
  <c r="I57" i="1" s="1"/>
  <c r="K56" i="1"/>
  <c r="J56" i="1"/>
  <c r="D56" i="1"/>
  <c r="I56" i="1" s="1"/>
  <c r="K55" i="1"/>
  <c r="J55" i="1"/>
  <c r="D55" i="1"/>
  <c r="I55" i="1" s="1"/>
  <c r="K54" i="1"/>
  <c r="J54" i="1"/>
  <c r="D54" i="1"/>
  <c r="I54" i="1" s="1"/>
  <c r="S53" i="1"/>
  <c r="R53" i="1"/>
  <c r="Q53" i="1"/>
  <c r="P53" i="1"/>
  <c r="O53" i="1"/>
  <c r="N53" i="1"/>
  <c r="M53" i="1"/>
  <c r="L53" i="1"/>
  <c r="H53" i="1"/>
  <c r="G53" i="1"/>
  <c r="F53" i="1"/>
  <c r="E53" i="1"/>
  <c r="C53" i="1"/>
  <c r="K52" i="1"/>
  <c r="J52" i="1"/>
  <c r="D52" i="1"/>
  <c r="I52" i="1" s="1"/>
  <c r="K51" i="1"/>
  <c r="J51" i="1"/>
  <c r="D51" i="1"/>
  <c r="I51" i="1" s="1"/>
  <c r="K50" i="1"/>
  <c r="J50" i="1"/>
  <c r="D50" i="1"/>
  <c r="I50" i="1" s="1"/>
  <c r="K49" i="1"/>
  <c r="J49" i="1"/>
  <c r="D49" i="1"/>
  <c r="I49" i="1" s="1"/>
  <c r="K48" i="1"/>
  <c r="J48" i="1"/>
  <c r="D48" i="1"/>
  <c r="I48" i="1" s="1"/>
  <c r="K47" i="1"/>
  <c r="J47" i="1"/>
  <c r="D47" i="1"/>
  <c r="I47" i="1" s="1"/>
  <c r="K46" i="1"/>
  <c r="J46" i="1"/>
  <c r="D46" i="1"/>
  <c r="I46" i="1" s="1"/>
  <c r="K45" i="1"/>
  <c r="J45" i="1"/>
  <c r="D45" i="1"/>
  <c r="I45" i="1" s="1"/>
  <c r="K44" i="1"/>
  <c r="J44" i="1"/>
  <c r="D44" i="1"/>
  <c r="I44" i="1" s="1"/>
  <c r="K43" i="1"/>
  <c r="J43" i="1"/>
  <c r="D43" i="1"/>
  <c r="I43" i="1" s="1"/>
  <c r="K42" i="1"/>
  <c r="J42" i="1"/>
  <c r="D42" i="1"/>
  <c r="I42" i="1" s="1"/>
  <c r="K41" i="1"/>
  <c r="J41" i="1"/>
  <c r="D41" i="1"/>
  <c r="I41" i="1" s="1"/>
  <c r="S40" i="1"/>
  <c r="R40" i="1"/>
  <c r="Q40" i="1"/>
  <c r="P40" i="1"/>
  <c r="O40" i="1"/>
  <c r="N40" i="1"/>
  <c r="M40" i="1"/>
  <c r="L40" i="1"/>
  <c r="H40" i="1"/>
  <c r="G40" i="1"/>
  <c r="F40" i="1"/>
  <c r="E40" i="1"/>
  <c r="C40" i="1"/>
  <c r="K39" i="1"/>
  <c r="J39" i="1"/>
  <c r="D39" i="1"/>
  <c r="I39" i="1" s="1"/>
  <c r="K37" i="1"/>
  <c r="J37" i="1"/>
  <c r="D37" i="1"/>
  <c r="I37" i="1" s="1"/>
  <c r="K36" i="1"/>
  <c r="J36" i="1"/>
  <c r="D36" i="1"/>
  <c r="I36" i="1" s="1"/>
  <c r="K35" i="1"/>
  <c r="J35" i="1"/>
  <c r="D35" i="1"/>
  <c r="I35" i="1" s="1"/>
  <c r="K34" i="1"/>
  <c r="J34" i="1"/>
  <c r="D34" i="1"/>
  <c r="I34" i="1" s="1"/>
  <c r="S33" i="1"/>
  <c r="R33" i="1"/>
  <c r="O33" i="1"/>
  <c r="N33" i="1"/>
  <c r="L33" i="1"/>
  <c r="H33" i="1"/>
  <c r="G33" i="1"/>
  <c r="E33" i="1"/>
  <c r="K32" i="1"/>
  <c r="J32" i="1"/>
  <c r="D32" i="1"/>
  <c r="I32" i="1" s="1"/>
  <c r="K31" i="1"/>
  <c r="J31" i="1"/>
  <c r="D31" i="1"/>
  <c r="I31" i="1" s="1"/>
  <c r="K30" i="1"/>
  <c r="J30" i="1"/>
  <c r="D30" i="1"/>
  <c r="I30" i="1" s="1"/>
  <c r="K29" i="1"/>
  <c r="J29" i="1"/>
  <c r="D29" i="1"/>
  <c r="I29" i="1" s="1"/>
  <c r="K28" i="1"/>
  <c r="J28" i="1"/>
  <c r="D28" i="1"/>
  <c r="I28" i="1" s="1"/>
  <c r="K27" i="1"/>
  <c r="J27" i="1"/>
  <c r="D27" i="1"/>
  <c r="I27" i="1" s="1"/>
  <c r="K26" i="1"/>
  <c r="J26" i="1"/>
  <c r="D26" i="1"/>
  <c r="I26" i="1" s="1"/>
  <c r="K25" i="1"/>
  <c r="J25" i="1"/>
  <c r="D25" i="1"/>
  <c r="I25" i="1" s="1"/>
  <c r="K24" i="1"/>
  <c r="J24" i="1"/>
  <c r="D24" i="1"/>
  <c r="I24" i="1" s="1"/>
  <c r="K23" i="1"/>
  <c r="J23" i="1"/>
  <c r="D23" i="1"/>
  <c r="I23" i="1" s="1"/>
  <c r="K20" i="1"/>
  <c r="J20" i="1"/>
  <c r="D20" i="1"/>
  <c r="I20" i="1" s="1"/>
  <c r="K19" i="1"/>
  <c r="J19" i="1"/>
  <c r="D19" i="1"/>
  <c r="I19" i="1" s="1"/>
  <c r="E18" i="1"/>
  <c r="F18" i="1"/>
  <c r="G18" i="1"/>
  <c r="H18" i="1"/>
  <c r="L18" i="1"/>
  <c r="M18" i="1"/>
  <c r="N18" i="1"/>
  <c r="O18" i="1"/>
  <c r="P18" i="1"/>
  <c r="Q18" i="1"/>
  <c r="R18" i="1"/>
  <c r="S18" i="1"/>
  <c r="Q16" i="1" l="1"/>
  <c r="M16" i="1"/>
  <c r="F16" i="1"/>
  <c r="I18" i="1"/>
  <c r="K18" i="1"/>
  <c r="I22" i="1"/>
  <c r="K22" i="1"/>
  <c r="K33" i="1"/>
  <c r="K53" i="1"/>
  <c r="K64" i="1"/>
  <c r="J53" i="1"/>
  <c r="J22" i="1"/>
  <c r="J40" i="1"/>
  <c r="E16" i="1"/>
  <c r="C16" i="1"/>
  <c r="L16" i="1"/>
  <c r="S16" i="1"/>
  <c r="D18" i="1"/>
  <c r="G16" i="1"/>
  <c r="N16" i="1"/>
  <c r="R16" i="1"/>
  <c r="D53" i="1"/>
  <c r="I33" i="1"/>
  <c r="H16" i="1"/>
  <c r="O16" i="1"/>
  <c r="D22" i="1"/>
  <c r="P16" i="1"/>
  <c r="J18" i="1"/>
  <c r="J33" i="1"/>
  <c r="D33" i="1"/>
  <c r="I53" i="1"/>
  <c r="I40" i="1"/>
  <c r="K40" i="1"/>
  <c r="D64" i="1"/>
  <c r="J64" i="1"/>
  <c r="D40" i="1"/>
  <c r="I64" i="1"/>
  <c r="K16" i="1" l="1"/>
  <c r="J16" i="1"/>
  <c r="I16" i="1"/>
  <c r="D16" i="1"/>
</calcChain>
</file>

<file path=xl/sharedStrings.xml><?xml version="1.0" encoding="utf-8"?>
<sst xmlns="http://schemas.openxmlformats.org/spreadsheetml/2006/main" count="148" uniqueCount="117">
  <si>
    <t>№ п/п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</si>
  <si>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</si>
  <si>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</si>
  <si>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</si>
  <si>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</si>
  <si>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</si>
  <si>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</si>
  <si>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</si>
  <si>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</si>
  <si>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</si>
  <si>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</si>
  <si>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</si>
  <si>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</si>
  <si>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</si>
  <si>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2   </t>
  </si>
  <si>
    <t xml:space="preserve"> реализации мероприятий по переселению граждан из аварийного жилищного фонда, признанного таковым до 1 января 2017 года, 
по способам переселения</t>
  </si>
  <si>
    <t>ПЛАН</t>
  </si>
  <si>
    <t>Период реализации Программы,                        наименование муниципального образования</t>
  </si>
  <si>
    <t>Всего расселяемая площадь жилых помещений,                     кв. метров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</si>
  <si>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</si>
  <si>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Расселяемая площадь,                                кв. метров</t>
  </si>
  <si>
    <t>Стоимость,               рублей</t>
  </si>
  <si>
    <t>Приобретаемая площадь,                             кв. метров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</si>
  <si>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</si>
  <si>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</si>
  <si>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</si>
  <si>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</si>
  <si>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</si>
  <si>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</si>
  <si>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</si>
  <si>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</si>
  <si>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</si>
  <si>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</si>
  <si>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</si>
  <si>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</si>
  <si>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</si>
  <si>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</si>
  <si>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</si>
  <si>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</si>
  <si>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</si>
  <si>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</si>
  <si>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</si>
  <si>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</si>
  <si>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 xml:space="preserve">Итого по городу Кирову 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</si>
  <si>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</si>
  <si>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</si>
  <si>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</si>
  <si>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</si>
  <si>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</si>
  <si>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</si>
  <si>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</si>
  <si>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</si>
  <si>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</si>
  <si>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</si>
  <si>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</si>
  <si>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</si>
  <si>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</si>
  <si>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</si>
  <si>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</si>
  <si>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</si>
  <si>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</si>
  <si>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</si>
  <si>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</si>
  <si>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</si>
  <si>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</si>
  <si>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</si>
  <si>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</si>
  <si>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</si>
  <si>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 xml:space="preserve">Итого по городу Вятские Поляны </t>
  </si>
  <si>
    <t>6</t>
  </si>
  <si>
    <t>6.1</t>
  </si>
  <si>
    <t>6.2</t>
  </si>
  <si>
    <t>6.3</t>
  </si>
  <si>
    <t>6.4</t>
  </si>
  <si>
    <t>6.5</t>
  </si>
  <si>
    <t>6.6</t>
  </si>
  <si>
    <t>6.7</t>
  </si>
  <si>
    <t xml:space="preserve">       к Программе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</si>
  <si>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</si>
  <si>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</si>
  <si>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</si>
  <si>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</si>
  <si>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Арбажскому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</si>
  <si>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</si>
  <si>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</si>
  <si>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</si>
  <si>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 xml:space="preserve">Итого по городу Котельничу </t>
  </si>
  <si>
    <t xml:space="preserve">Итого по Мурашинскому городскому поселению </t>
  </si>
  <si>
    <t>2.10</t>
  </si>
  <si>
    <t xml:space="preserve">Итого по Орловскому району </t>
  </si>
  <si>
    <t>Итого по Вахрушевскому сельскому поселению Слободского района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</si>
  <si>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</si>
  <si>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</si>
  <si>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городу Кирово-Чепецку </t>
  </si>
  <si>
    <t xml:space="preserve">Итого по Лузскому  району </t>
  </si>
  <si>
    <t xml:space="preserve">Итого по Подосиновскому району </t>
  </si>
  <si>
    <t>Итого по Слободскому району</t>
  </si>
  <si>
    <t>Всего</t>
  </si>
  <si>
    <t>в том числе</t>
  </si>
  <si>
    <t>Расселение в рамках Программы, связанное с приобретением жилых помещений за счет бюджетных средств</t>
  </si>
  <si>
    <t>Приобретение жилых помещений у застройщиков, в том числе</t>
  </si>
  <si>
    <t>Итого по Свечинскому городскому поселению Свечинского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</si>
  <si>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</si>
  <si>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</si>
  <si>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</si>
  <si>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</si>
  <si>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</si>
  <si>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</si>
  <si>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</si>
  <si>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Уржумскому городскому поселению Уржумского района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</si>
  <si>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</si>
  <si>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</si>
  <si>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</si>
  <si>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</si>
  <si>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</si>
  <si>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</t>
  </si>
  <si>
    <t>Всего по программе переселения, в рамках которой предусмотрено финансирование за счет средств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</si>
</sst>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horizontal="center" wrapText="1"/>
      <protection locked="0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1" fillId="2" borderId="0" xfId="0" applyFont="1" applyFill="1" applyBorder="1"/>
    <xf numFmtId="0" fontId="2" fillId="2" borderId="0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"/>
  <sheetViews>
    <sheetView tabSelected="1" zoomScale="50" zoomScaleNormal="50" zoomScalePageLayoutView="50" workbookViewId="0">
      <selection activeCell="D21" sqref="D21"/>
    </sheetView>
  </sheetViews>
  <sheetFormatPr defaultColWidth="9.140625" defaultRowHeight="15" x14ac:dyDescent="0.25"/>
  <cols>
    <col min="1" max="1" width="5.85546875" style="1" customWidth="1"/>
    <col min="2" max="2" width="50.7109375" style="1" customWidth="1"/>
    <col min="3" max="19" width="20.7109375" style="1" customWidth="1"/>
    <col min="20" max="20" width="9.140625" style="1"/>
  </cols>
  <sheetData>
    <row r="1" spans="1:20" ht="15.75" customHeight="1" x14ac:dyDescent="0.25">
      <c r="D1" s="8"/>
      <c r="E1" s="9"/>
      <c r="F1" s="9"/>
      <c r="Q1" s="14"/>
      <c r="R1" s="44" t="s">
        <v>14</v>
      </c>
      <c r="S1" s="45"/>
    </row>
    <row r="2" spans="1:20" ht="15.75" customHeight="1" x14ac:dyDescent="0.25">
      <c r="D2" s="8"/>
      <c r="E2" s="9"/>
      <c r="F2" s="9"/>
      <c r="Q2" s="14"/>
      <c r="R2" s="20"/>
      <c r="S2" s="15"/>
    </row>
    <row r="3" spans="1:20" ht="15.75" customHeight="1" x14ac:dyDescent="0.25">
      <c r="D3" s="8"/>
      <c r="E3" s="9"/>
      <c r="F3" s="9"/>
      <c r="R3" s="44" t="s">
        <v>14</v>
      </c>
      <c r="S3" s="45"/>
    </row>
    <row r="4" spans="1:20" ht="15.75" customHeight="1" x14ac:dyDescent="0.25">
      <c r="D4" s="8"/>
      <c r="E4" s="9"/>
      <c r="F4" s="9"/>
      <c r="R4" s="38"/>
      <c r="S4" s="39"/>
    </row>
    <row r="5" spans="1:20" ht="15.75" customHeight="1" x14ac:dyDescent="0.25">
      <c r="D5" s="8"/>
      <c r="E5" s="9"/>
      <c r="F5" s="9"/>
      <c r="R5" s="28"/>
      <c r="S5" s="27" t="s">
        <v>77</v>
      </c>
    </row>
    <row r="6" spans="1:20" ht="15.75" customHeight="1" x14ac:dyDescent="0.25">
      <c r="D6" s="8"/>
      <c r="E6" s="9"/>
      <c r="F6" s="9"/>
      <c r="Q6" s="46"/>
      <c r="R6" s="46"/>
      <c r="S6" s="46"/>
    </row>
    <row r="7" spans="1:20" ht="21" customHeight="1" x14ac:dyDescent="0.25">
      <c r="A7" s="48" t="s">
        <v>16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20" ht="54" customHeight="1" x14ac:dyDescent="0.25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10" spans="1:20" ht="47.25" customHeight="1" x14ac:dyDescent="0.25">
      <c r="A10" s="49" t="s">
        <v>0</v>
      </c>
      <c r="B10" s="49" t="s">
        <v>17</v>
      </c>
      <c r="C10" s="47" t="s">
        <v>18</v>
      </c>
      <c r="D10" s="47" t="s">
        <v>19</v>
      </c>
      <c r="E10" s="47"/>
      <c r="F10" s="47"/>
      <c r="G10" s="47"/>
      <c r="H10" s="47"/>
      <c r="I10" s="47" t="s">
        <v>99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20" ht="15.75" customHeight="1" x14ac:dyDescent="0.25">
      <c r="A11" s="50"/>
      <c r="B11" s="50"/>
      <c r="C11" s="47"/>
      <c r="D11" s="47" t="s">
        <v>97</v>
      </c>
      <c r="E11" s="47" t="s">
        <v>98</v>
      </c>
      <c r="F11" s="47"/>
      <c r="G11" s="47"/>
      <c r="H11" s="47"/>
      <c r="I11" s="47" t="s">
        <v>97</v>
      </c>
      <c r="J11" s="47"/>
      <c r="K11" s="47"/>
      <c r="L11" s="47" t="s">
        <v>98</v>
      </c>
      <c r="M11" s="47"/>
      <c r="N11" s="47"/>
      <c r="O11" s="47"/>
      <c r="P11" s="47"/>
      <c r="Q11" s="47"/>
      <c r="R11" s="47"/>
      <c r="S11" s="47"/>
    </row>
    <row r="12" spans="1:20" ht="47.25" customHeight="1" x14ac:dyDescent="0.25">
      <c r="A12" s="50"/>
      <c r="B12" s="50"/>
      <c r="C12" s="47"/>
      <c r="D12" s="47"/>
      <c r="E12" s="47" t="s">
        <v>1</v>
      </c>
      <c r="F12" s="47"/>
      <c r="G12" s="47" t="s">
        <v>2</v>
      </c>
      <c r="H12" s="47" t="s">
        <v>3</v>
      </c>
      <c r="I12" s="47"/>
      <c r="J12" s="47"/>
      <c r="K12" s="47"/>
      <c r="L12" s="47" t="s">
        <v>4</v>
      </c>
      <c r="M12" s="47"/>
      <c r="N12" s="47" t="s">
        <v>100</v>
      </c>
      <c r="O12" s="47"/>
      <c r="P12" s="47"/>
      <c r="Q12" s="47"/>
      <c r="R12" s="47" t="s">
        <v>5</v>
      </c>
      <c r="S12" s="47"/>
    </row>
    <row r="13" spans="1:20" ht="24" customHeight="1" x14ac:dyDescent="0.25">
      <c r="A13" s="50"/>
      <c r="B13" s="50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 t="s">
        <v>6</v>
      </c>
      <c r="O13" s="47"/>
      <c r="P13" s="47" t="s">
        <v>7</v>
      </c>
      <c r="Q13" s="47"/>
      <c r="R13" s="47"/>
      <c r="S13" s="47"/>
    </row>
    <row r="14" spans="1:20" ht="55.5" customHeight="1" x14ac:dyDescent="0.25">
      <c r="A14" s="50"/>
      <c r="B14" s="50"/>
      <c r="C14" s="47"/>
      <c r="D14" s="21" t="s">
        <v>20</v>
      </c>
      <c r="E14" s="21" t="s">
        <v>20</v>
      </c>
      <c r="F14" s="21" t="s">
        <v>21</v>
      </c>
      <c r="G14" s="21" t="s">
        <v>20</v>
      </c>
      <c r="H14" s="21" t="s">
        <v>20</v>
      </c>
      <c r="I14" s="21" t="s">
        <v>20</v>
      </c>
      <c r="J14" s="21" t="s">
        <v>22</v>
      </c>
      <c r="K14" s="21" t="s">
        <v>21</v>
      </c>
      <c r="L14" s="21" t="s">
        <v>22</v>
      </c>
      <c r="M14" s="21" t="s">
        <v>21</v>
      </c>
      <c r="N14" s="21" t="s">
        <v>22</v>
      </c>
      <c r="O14" s="21" t="s">
        <v>21</v>
      </c>
      <c r="P14" s="21" t="s">
        <v>22</v>
      </c>
      <c r="Q14" s="21" t="s">
        <v>21</v>
      </c>
      <c r="R14" s="21" t="s">
        <v>22</v>
      </c>
      <c r="S14" s="21" t="s">
        <v>21</v>
      </c>
      <c r="T14" s="2"/>
    </row>
    <row r="15" spans="1:20" ht="18.75" customHeight="1" x14ac:dyDescent="0.25">
      <c r="A15" s="3">
        <v>1</v>
      </c>
      <c r="B15" s="4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4">
        <v>12</v>
      </c>
      <c r="M15" s="4">
        <v>13</v>
      </c>
      <c r="N15" s="4">
        <v>14</v>
      </c>
      <c r="O15" s="4">
        <v>15</v>
      </c>
      <c r="P15" s="3">
        <v>16</v>
      </c>
      <c r="Q15" s="3">
        <v>17</v>
      </c>
      <c r="R15" s="3">
        <v>18</v>
      </c>
      <c r="S15" s="3">
        <v>19</v>
      </c>
    </row>
    <row r="16" spans="1:20" ht="62.25" customHeight="1" x14ac:dyDescent="0.25">
      <c r="A16" s="25"/>
      <c r="B16" s="25" t="s">
        <v>116</v>
      </c>
      <c r="C16" s="22">
        <f t="shared" ref="C16:S16" si="0">SUM(C18,C22,C33,C40,C53,C64)</f>
        <v>119444.01000000001</v>
      </c>
      <c r="D16" s="22">
        <f t="shared" si="0"/>
        <v>4744.0999999999995</v>
      </c>
      <c r="E16" s="22">
        <f t="shared" si="0"/>
        <v>4744.0999999999995</v>
      </c>
      <c r="F16" s="22">
        <f t="shared" si="0"/>
        <v>139970888.58999997</v>
      </c>
      <c r="G16" s="22">
        <f t="shared" si="0"/>
        <v>0</v>
      </c>
      <c r="H16" s="22">
        <f t="shared" si="0"/>
        <v>0</v>
      </c>
      <c r="I16" s="22">
        <f t="shared" si="0"/>
        <v>114699.91</v>
      </c>
      <c r="J16" s="22">
        <f t="shared" si="0"/>
        <v>114699.91</v>
      </c>
      <c r="K16" s="22">
        <f t="shared" si="0"/>
        <v>3983632407.0799999</v>
      </c>
      <c r="L16" s="22">
        <f t="shared" si="0"/>
        <v>82226.109999999986</v>
      </c>
      <c r="M16" s="22">
        <f t="shared" si="0"/>
        <v>2866976178.0999999</v>
      </c>
      <c r="N16" s="22">
        <f t="shared" si="0"/>
        <v>2036.6000000000001</v>
      </c>
      <c r="O16" s="22">
        <f t="shared" si="0"/>
        <v>71657771</v>
      </c>
      <c r="P16" s="22">
        <f t="shared" si="0"/>
        <v>14225.800000000001</v>
      </c>
      <c r="Q16" s="22">
        <f t="shared" si="0"/>
        <v>500397099.19999999</v>
      </c>
      <c r="R16" s="22">
        <f t="shared" si="0"/>
        <v>16211.400000000001</v>
      </c>
      <c r="S16" s="22">
        <f t="shared" si="0"/>
        <v>544601358.77999997</v>
      </c>
    </row>
    <row r="17" spans="1:20" ht="19.5" customHeight="1" x14ac:dyDescent="0.25">
      <c r="A17" s="25"/>
      <c r="B17" s="25" t="s">
        <v>98</v>
      </c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  <c r="P17" s="22"/>
      <c r="Q17" s="22"/>
      <c r="R17" s="22"/>
      <c r="S17" s="22"/>
    </row>
    <row r="18" spans="1:20" ht="18.75" customHeight="1" x14ac:dyDescent="0.25">
      <c r="A18" s="24">
        <v>1</v>
      </c>
      <c r="B18" s="25" t="s">
        <v>8</v>
      </c>
      <c r="C18" s="22">
        <f>SUM(C19:C21)</f>
        <v>14584.7</v>
      </c>
      <c r="D18" s="22">
        <f t="shared" ref="D18:S18" si="1">SUM(D19:D21)</f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  <c r="I18" s="22">
        <f>SUM(I19:I21)</f>
        <v>14584.7</v>
      </c>
      <c r="J18" s="22">
        <f t="shared" si="1"/>
        <v>14584.7</v>
      </c>
      <c r="K18" s="22">
        <f>SUM(K19:K21)</f>
        <v>495312354.67000002</v>
      </c>
      <c r="L18" s="23">
        <f t="shared" si="1"/>
        <v>11857</v>
      </c>
      <c r="M18" s="23">
        <f t="shared" si="1"/>
        <v>413519514.92000002</v>
      </c>
      <c r="N18" s="23">
        <f t="shared" si="1"/>
        <v>0</v>
      </c>
      <c r="O18" s="23">
        <f t="shared" si="1"/>
        <v>0</v>
      </c>
      <c r="P18" s="22">
        <f t="shared" si="1"/>
        <v>0</v>
      </c>
      <c r="Q18" s="22">
        <f t="shared" si="1"/>
        <v>0</v>
      </c>
      <c r="R18" s="22">
        <f t="shared" si="1"/>
        <v>2727.7</v>
      </c>
      <c r="S18" s="22">
        <f t="shared" si="1"/>
        <v>81792839.75</v>
      </c>
    </row>
    <row r="19" spans="1:20" ht="18.75" x14ac:dyDescent="0.25">
      <c r="A19" s="26" t="s">
        <v>23</v>
      </c>
      <c r="B19" s="25" t="s">
        <v>43</v>
      </c>
      <c r="C19" s="22">
        <v>11857</v>
      </c>
      <c r="D19" s="22">
        <f>E19+G19+H19</f>
        <v>0</v>
      </c>
      <c r="E19" s="22">
        <v>0</v>
      </c>
      <c r="F19" s="22">
        <v>0</v>
      </c>
      <c r="G19" s="22">
        <v>0</v>
      </c>
      <c r="H19" s="22">
        <v>0</v>
      </c>
      <c r="I19" s="22">
        <f>C19-D19</f>
        <v>11857</v>
      </c>
      <c r="J19" s="22">
        <f t="shared" ref="J19:K21" si="2">L19+N19+P19+R19</f>
        <v>11857</v>
      </c>
      <c r="K19" s="22">
        <f t="shared" si="2"/>
        <v>413519514.92000002</v>
      </c>
      <c r="L19" s="23">
        <v>11857</v>
      </c>
      <c r="M19" s="23">
        <v>413519514.92000002</v>
      </c>
      <c r="N19" s="23">
        <v>0</v>
      </c>
      <c r="O19" s="23">
        <v>0</v>
      </c>
      <c r="P19" s="22">
        <v>0</v>
      </c>
      <c r="Q19" s="22">
        <v>0</v>
      </c>
      <c r="R19" s="22">
        <v>0</v>
      </c>
      <c r="S19" s="22">
        <v>0</v>
      </c>
    </row>
    <row r="20" spans="1:20" ht="37.5" x14ac:dyDescent="0.25">
      <c r="A20" s="26" t="s">
        <v>24</v>
      </c>
      <c r="B20" s="29" t="s">
        <v>110</v>
      </c>
      <c r="C20" s="22">
        <v>38.200000000000003</v>
      </c>
      <c r="D20" s="22">
        <f>E20+G20+H20</f>
        <v>0</v>
      </c>
      <c r="E20" s="22">
        <v>0</v>
      </c>
      <c r="F20" s="22">
        <v>0</v>
      </c>
      <c r="G20" s="22">
        <v>0</v>
      </c>
      <c r="H20" s="22">
        <v>0</v>
      </c>
      <c r="I20" s="22">
        <f>C20-D20</f>
        <v>38.200000000000003</v>
      </c>
      <c r="J20" s="22">
        <f t="shared" si="2"/>
        <v>38.200000000000003</v>
      </c>
      <c r="K20" s="22">
        <f t="shared" si="2"/>
        <v>1018794</v>
      </c>
      <c r="L20" s="23">
        <v>0</v>
      </c>
      <c r="M20" s="23">
        <v>0</v>
      </c>
      <c r="N20" s="23">
        <v>0</v>
      </c>
      <c r="O20" s="23">
        <v>0</v>
      </c>
      <c r="P20" s="22">
        <v>0</v>
      </c>
      <c r="Q20" s="22">
        <v>0</v>
      </c>
      <c r="R20" s="22">
        <v>38.200000000000003</v>
      </c>
      <c r="S20" s="22">
        <v>1018794</v>
      </c>
    </row>
    <row r="21" spans="1:20" ht="18.75" x14ac:dyDescent="0.25">
      <c r="A21" s="26" t="s">
        <v>25</v>
      </c>
      <c r="B21" s="25" t="s">
        <v>78</v>
      </c>
      <c r="C21" s="22">
        <v>2689.5</v>
      </c>
      <c r="D21" s="22">
        <f>E21+G21+H21</f>
        <v>0</v>
      </c>
      <c r="E21" s="22">
        <v>0</v>
      </c>
      <c r="F21" s="22">
        <v>0</v>
      </c>
      <c r="G21" s="22">
        <v>0</v>
      </c>
      <c r="H21" s="22">
        <v>0</v>
      </c>
      <c r="I21" s="22">
        <f>C21-D21</f>
        <v>2689.5</v>
      </c>
      <c r="J21" s="22">
        <f t="shared" si="2"/>
        <v>2689.5</v>
      </c>
      <c r="K21" s="22">
        <f t="shared" si="2"/>
        <v>80774045.75</v>
      </c>
      <c r="L21" s="23">
        <v>0</v>
      </c>
      <c r="M21" s="23">
        <v>0</v>
      </c>
      <c r="N21" s="23">
        <v>0</v>
      </c>
      <c r="O21" s="23">
        <v>0</v>
      </c>
      <c r="P21" s="22">
        <v>0</v>
      </c>
      <c r="Q21" s="22">
        <v>0</v>
      </c>
      <c r="R21" s="22">
        <v>2689.5</v>
      </c>
      <c r="S21" s="22">
        <v>80774045.75</v>
      </c>
    </row>
    <row r="22" spans="1:20" ht="18.75" customHeight="1" x14ac:dyDescent="0.25">
      <c r="A22" s="26" t="s">
        <v>26</v>
      </c>
      <c r="B22" s="25" t="s">
        <v>9</v>
      </c>
      <c r="C22" s="22">
        <f>SUM(C23:C32)</f>
        <v>9035.2800000000007</v>
      </c>
      <c r="D22" s="22">
        <f t="shared" ref="D22:S22" si="3">SUM(D23:D32)</f>
        <v>35.700000000000003</v>
      </c>
      <c r="E22" s="22">
        <f t="shared" si="3"/>
        <v>35.700000000000003</v>
      </c>
      <c r="F22" s="22">
        <f t="shared" si="3"/>
        <v>1238522.7</v>
      </c>
      <c r="G22" s="22">
        <f t="shared" si="3"/>
        <v>0</v>
      </c>
      <c r="H22" s="22">
        <f t="shared" si="3"/>
        <v>0</v>
      </c>
      <c r="I22" s="22">
        <f t="shared" si="3"/>
        <v>8999.58</v>
      </c>
      <c r="J22" s="22">
        <f t="shared" si="3"/>
        <v>8999.5800000000017</v>
      </c>
      <c r="K22" s="22">
        <f t="shared" si="3"/>
        <v>316650222.30000001</v>
      </c>
      <c r="L22" s="22">
        <f t="shared" si="3"/>
        <v>4794.88</v>
      </c>
      <c r="M22" s="22">
        <f t="shared" si="3"/>
        <v>168707852.80000001</v>
      </c>
      <c r="N22" s="22">
        <f t="shared" si="3"/>
        <v>0</v>
      </c>
      <c r="O22" s="22">
        <f t="shared" si="3"/>
        <v>0</v>
      </c>
      <c r="P22" s="22">
        <f t="shared" si="3"/>
        <v>1355.7</v>
      </c>
      <c r="Q22" s="22">
        <f t="shared" si="3"/>
        <v>47700304.5</v>
      </c>
      <c r="R22" s="22">
        <f t="shared" si="3"/>
        <v>2849</v>
      </c>
      <c r="S22" s="22">
        <f t="shared" si="3"/>
        <v>100242065</v>
      </c>
    </row>
    <row r="23" spans="1:20" ht="18.75" x14ac:dyDescent="0.25">
      <c r="A23" s="26" t="s">
        <v>27</v>
      </c>
      <c r="B23" s="25" t="s">
        <v>79</v>
      </c>
      <c r="C23" s="22">
        <v>990.8</v>
      </c>
      <c r="D23" s="22">
        <f t="shared" ref="D23:D32" si="4">E23+G23+H23</f>
        <v>0</v>
      </c>
      <c r="E23" s="22">
        <v>0</v>
      </c>
      <c r="F23" s="22">
        <v>0</v>
      </c>
      <c r="G23" s="22">
        <v>0</v>
      </c>
      <c r="H23" s="22">
        <v>0</v>
      </c>
      <c r="I23" s="22">
        <f t="shared" ref="I23:I32" si="5">C23-D23</f>
        <v>990.8</v>
      </c>
      <c r="J23" s="22">
        <f t="shared" ref="J23:K32" si="6">L23+N23+P23+R23</f>
        <v>990.8</v>
      </c>
      <c r="K23" s="22">
        <f t="shared" si="6"/>
        <v>34861298</v>
      </c>
      <c r="L23" s="23">
        <v>0</v>
      </c>
      <c r="M23" s="23">
        <v>0</v>
      </c>
      <c r="N23" s="23">
        <v>0</v>
      </c>
      <c r="O23" s="23">
        <v>0</v>
      </c>
      <c r="P23" s="22">
        <v>0</v>
      </c>
      <c r="Q23" s="22">
        <v>0</v>
      </c>
      <c r="R23" s="22">
        <v>990.8</v>
      </c>
      <c r="S23" s="22">
        <v>34861298</v>
      </c>
    </row>
    <row r="24" spans="1:20" ht="18.75" x14ac:dyDescent="0.25">
      <c r="A24" s="26" t="s">
        <v>28</v>
      </c>
      <c r="B24" s="25" t="s">
        <v>80</v>
      </c>
      <c r="C24" s="22">
        <v>3486.6</v>
      </c>
      <c r="D24" s="22">
        <f t="shared" si="4"/>
        <v>0</v>
      </c>
      <c r="E24" s="22">
        <v>0</v>
      </c>
      <c r="F24" s="22">
        <v>0</v>
      </c>
      <c r="G24" s="22">
        <v>0</v>
      </c>
      <c r="H24" s="22">
        <v>0</v>
      </c>
      <c r="I24" s="22">
        <f t="shared" si="5"/>
        <v>3486.6</v>
      </c>
      <c r="J24" s="22">
        <f t="shared" si="6"/>
        <v>3486.6000000000004</v>
      </c>
      <c r="K24" s="22">
        <f t="shared" si="6"/>
        <v>122676021</v>
      </c>
      <c r="L24" s="23">
        <v>2483.4</v>
      </c>
      <c r="M24" s="23">
        <v>87378429</v>
      </c>
      <c r="N24" s="23">
        <v>0</v>
      </c>
      <c r="O24" s="23">
        <v>0</v>
      </c>
      <c r="P24" s="22">
        <v>1003.2</v>
      </c>
      <c r="Q24" s="22">
        <v>35297592</v>
      </c>
      <c r="R24" s="22">
        <v>0</v>
      </c>
      <c r="S24" s="22">
        <v>0</v>
      </c>
    </row>
    <row r="25" spans="1:20" ht="37.5" x14ac:dyDescent="0.25">
      <c r="A25" s="26" t="s">
        <v>29</v>
      </c>
      <c r="B25" s="25" t="s">
        <v>91</v>
      </c>
      <c r="C25" s="22">
        <v>885.5</v>
      </c>
      <c r="D25" s="22">
        <f t="shared" si="4"/>
        <v>0</v>
      </c>
      <c r="E25" s="22">
        <v>0</v>
      </c>
      <c r="F25" s="22">
        <v>0</v>
      </c>
      <c r="G25" s="22">
        <v>0</v>
      </c>
      <c r="H25" s="22">
        <v>0</v>
      </c>
      <c r="I25" s="22">
        <f t="shared" si="5"/>
        <v>885.5</v>
      </c>
      <c r="J25" s="22">
        <f t="shared" si="6"/>
        <v>885.5</v>
      </c>
      <c r="K25" s="22">
        <f t="shared" si="6"/>
        <v>31156317.5</v>
      </c>
      <c r="L25" s="23">
        <v>0</v>
      </c>
      <c r="M25" s="23">
        <v>0</v>
      </c>
      <c r="N25" s="23">
        <v>0</v>
      </c>
      <c r="O25" s="23">
        <v>0</v>
      </c>
      <c r="P25" s="22">
        <v>352.5</v>
      </c>
      <c r="Q25" s="22">
        <v>12402712.5</v>
      </c>
      <c r="R25" s="22">
        <v>533</v>
      </c>
      <c r="S25" s="22">
        <v>18753605</v>
      </c>
    </row>
    <row r="26" spans="1:20" ht="37.5" x14ac:dyDescent="0.25">
      <c r="A26" s="26" t="s">
        <v>30</v>
      </c>
      <c r="B26" s="25" t="s">
        <v>92</v>
      </c>
      <c r="C26" s="22">
        <v>158.6</v>
      </c>
      <c r="D26" s="22">
        <f t="shared" si="4"/>
        <v>0</v>
      </c>
      <c r="E26" s="22">
        <v>0</v>
      </c>
      <c r="F26" s="22">
        <v>0</v>
      </c>
      <c r="G26" s="22">
        <v>0</v>
      </c>
      <c r="H26" s="22">
        <v>0</v>
      </c>
      <c r="I26" s="22">
        <f t="shared" si="5"/>
        <v>158.6</v>
      </c>
      <c r="J26" s="22">
        <f t="shared" si="6"/>
        <v>158.6</v>
      </c>
      <c r="K26" s="22">
        <f t="shared" si="6"/>
        <v>5580341</v>
      </c>
      <c r="L26" s="23">
        <v>0</v>
      </c>
      <c r="M26" s="23">
        <v>0</v>
      </c>
      <c r="N26" s="23">
        <v>0</v>
      </c>
      <c r="O26" s="23">
        <v>0</v>
      </c>
      <c r="P26" s="22">
        <v>0</v>
      </c>
      <c r="Q26" s="22">
        <v>0</v>
      </c>
      <c r="R26" s="22">
        <v>158.6</v>
      </c>
      <c r="S26" s="22">
        <v>5580341</v>
      </c>
    </row>
    <row r="27" spans="1:20" ht="37.5" x14ac:dyDescent="0.25">
      <c r="A27" s="26" t="s">
        <v>31</v>
      </c>
      <c r="B27" s="25" t="s">
        <v>111</v>
      </c>
      <c r="C27" s="22">
        <v>195</v>
      </c>
      <c r="D27" s="22">
        <f t="shared" si="4"/>
        <v>0</v>
      </c>
      <c r="E27" s="22">
        <v>0</v>
      </c>
      <c r="F27" s="22">
        <v>0</v>
      </c>
      <c r="G27" s="22">
        <v>0</v>
      </c>
      <c r="H27" s="22">
        <v>0</v>
      </c>
      <c r="I27" s="22">
        <f t="shared" si="5"/>
        <v>195</v>
      </c>
      <c r="J27" s="22">
        <f t="shared" si="6"/>
        <v>195</v>
      </c>
      <c r="K27" s="22">
        <f t="shared" si="6"/>
        <v>6861075</v>
      </c>
      <c r="L27" s="23">
        <v>0</v>
      </c>
      <c r="M27" s="23">
        <v>0</v>
      </c>
      <c r="N27" s="23">
        <v>0</v>
      </c>
      <c r="O27" s="23">
        <v>0</v>
      </c>
      <c r="P27" s="22">
        <v>0</v>
      </c>
      <c r="Q27" s="22">
        <v>0</v>
      </c>
      <c r="R27" s="22">
        <v>195</v>
      </c>
      <c r="S27" s="22">
        <v>6861075</v>
      </c>
    </row>
    <row r="28" spans="1:20" ht="18.75" x14ac:dyDescent="0.25">
      <c r="A28" s="26" t="s">
        <v>32</v>
      </c>
      <c r="B28" s="25" t="s">
        <v>81</v>
      </c>
      <c r="C28" s="22">
        <v>1175.3800000000001</v>
      </c>
      <c r="D28" s="22">
        <f t="shared" si="4"/>
        <v>0</v>
      </c>
      <c r="E28" s="22">
        <v>0</v>
      </c>
      <c r="F28" s="22">
        <v>0</v>
      </c>
      <c r="G28" s="22">
        <v>0</v>
      </c>
      <c r="H28" s="22">
        <v>0</v>
      </c>
      <c r="I28" s="22">
        <f t="shared" si="5"/>
        <v>1175.3800000000001</v>
      </c>
      <c r="J28" s="22">
        <f t="shared" si="6"/>
        <v>1175.3800000000001</v>
      </c>
      <c r="K28" s="22">
        <f t="shared" si="6"/>
        <v>41355745.299999997</v>
      </c>
      <c r="L28" s="23">
        <v>1134.68</v>
      </c>
      <c r="M28" s="23">
        <v>39923715.799999997</v>
      </c>
      <c r="N28" s="23">
        <v>0</v>
      </c>
      <c r="O28" s="23">
        <v>0</v>
      </c>
      <c r="P28" s="22">
        <v>0</v>
      </c>
      <c r="Q28" s="22">
        <v>0</v>
      </c>
      <c r="R28" s="22">
        <v>40.700000000000003</v>
      </c>
      <c r="S28" s="22">
        <v>1432029.5</v>
      </c>
    </row>
    <row r="29" spans="1:20" ht="20.25" customHeight="1" x14ac:dyDescent="0.25">
      <c r="A29" s="26" t="s">
        <v>33</v>
      </c>
      <c r="B29" s="25" t="s">
        <v>89</v>
      </c>
      <c r="C29" s="22">
        <v>333.8</v>
      </c>
      <c r="D29" s="22">
        <f t="shared" si="4"/>
        <v>35.700000000000003</v>
      </c>
      <c r="E29" s="22">
        <v>35.700000000000003</v>
      </c>
      <c r="F29" s="22">
        <v>1238522.7</v>
      </c>
      <c r="G29" s="22">
        <v>0</v>
      </c>
      <c r="H29" s="22">
        <v>0</v>
      </c>
      <c r="I29" s="22">
        <f t="shared" si="5"/>
        <v>298.10000000000002</v>
      </c>
      <c r="J29" s="22">
        <f t="shared" si="6"/>
        <v>298.10000000000002</v>
      </c>
      <c r="K29" s="22">
        <f t="shared" si="6"/>
        <v>10488648.5</v>
      </c>
      <c r="L29" s="23">
        <v>0</v>
      </c>
      <c r="M29" s="23">
        <v>0</v>
      </c>
      <c r="N29" s="23">
        <v>0</v>
      </c>
      <c r="O29" s="23">
        <v>0</v>
      </c>
      <c r="P29" s="22">
        <v>0</v>
      </c>
      <c r="Q29" s="22">
        <v>0</v>
      </c>
      <c r="R29" s="22">
        <v>298.10000000000002</v>
      </c>
      <c r="S29" s="22">
        <v>10488648.5</v>
      </c>
    </row>
    <row r="30" spans="1:20" ht="37.5" x14ac:dyDescent="0.25">
      <c r="A30" s="30" t="s">
        <v>34</v>
      </c>
      <c r="B30" s="31" t="s">
        <v>101</v>
      </c>
      <c r="C30" s="40">
        <v>196.1</v>
      </c>
      <c r="D30" s="40">
        <f t="shared" si="4"/>
        <v>0</v>
      </c>
      <c r="E30" s="40">
        <v>0</v>
      </c>
      <c r="F30" s="40">
        <v>0</v>
      </c>
      <c r="G30" s="40">
        <v>0</v>
      </c>
      <c r="H30" s="40">
        <v>0</v>
      </c>
      <c r="I30" s="40">
        <f t="shared" si="5"/>
        <v>196.1</v>
      </c>
      <c r="J30" s="40">
        <f t="shared" si="6"/>
        <v>196.1</v>
      </c>
      <c r="K30" s="40">
        <f t="shared" si="6"/>
        <v>6899778.5</v>
      </c>
      <c r="L30" s="41">
        <v>0</v>
      </c>
      <c r="M30" s="41">
        <v>0</v>
      </c>
      <c r="N30" s="41">
        <v>0</v>
      </c>
      <c r="O30" s="41">
        <v>0</v>
      </c>
      <c r="P30" s="40">
        <v>0</v>
      </c>
      <c r="Q30" s="40">
        <v>0</v>
      </c>
      <c r="R30" s="40">
        <v>196.1</v>
      </c>
      <c r="S30" s="40">
        <v>6899778.5</v>
      </c>
    </row>
    <row r="31" spans="1:20" s="35" customFormat="1" ht="37.5" x14ac:dyDescent="0.25">
      <c r="A31" s="32" t="s">
        <v>35</v>
      </c>
      <c r="B31" s="33" t="s">
        <v>90</v>
      </c>
      <c r="C31" s="42">
        <v>1271.5999999999999</v>
      </c>
      <c r="D31" s="42">
        <f t="shared" si="4"/>
        <v>0</v>
      </c>
      <c r="E31" s="42">
        <v>0</v>
      </c>
      <c r="F31" s="42">
        <v>0</v>
      </c>
      <c r="G31" s="42">
        <v>0</v>
      </c>
      <c r="H31" s="42">
        <v>0</v>
      </c>
      <c r="I31" s="42">
        <f t="shared" si="5"/>
        <v>1271.5999999999999</v>
      </c>
      <c r="J31" s="42">
        <f t="shared" si="6"/>
        <v>1271.5999999999999</v>
      </c>
      <c r="K31" s="42">
        <f t="shared" si="6"/>
        <v>44741246</v>
      </c>
      <c r="L31" s="43">
        <v>1176.8</v>
      </c>
      <c r="M31" s="43">
        <v>41405708</v>
      </c>
      <c r="N31" s="43">
        <v>0</v>
      </c>
      <c r="O31" s="43">
        <v>0</v>
      </c>
      <c r="P31" s="42">
        <v>0</v>
      </c>
      <c r="Q31" s="42">
        <v>0</v>
      </c>
      <c r="R31" s="42">
        <v>94.8</v>
      </c>
      <c r="S31" s="42">
        <v>3335538</v>
      </c>
      <c r="T31" s="34"/>
    </row>
    <row r="32" spans="1:20" s="35" customFormat="1" ht="37.5" x14ac:dyDescent="0.25">
      <c r="A32" s="32" t="s">
        <v>88</v>
      </c>
      <c r="B32" s="33" t="s">
        <v>102</v>
      </c>
      <c r="C32" s="42">
        <v>341.9</v>
      </c>
      <c r="D32" s="42">
        <f t="shared" si="4"/>
        <v>0</v>
      </c>
      <c r="E32" s="42">
        <v>0</v>
      </c>
      <c r="F32" s="42">
        <v>0</v>
      </c>
      <c r="G32" s="42">
        <v>0</v>
      </c>
      <c r="H32" s="42">
        <v>0</v>
      </c>
      <c r="I32" s="42">
        <f t="shared" si="5"/>
        <v>341.9</v>
      </c>
      <c r="J32" s="42">
        <f t="shared" si="6"/>
        <v>341.9</v>
      </c>
      <c r="K32" s="42">
        <f t="shared" si="6"/>
        <v>12029751.5</v>
      </c>
      <c r="L32" s="43">
        <v>0</v>
      </c>
      <c r="M32" s="43">
        <v>0</v>
      </c>
      <c r="N32" s="43">
        <v>0</v>
      </c>
      <c r="O32" s="43">
        <v>0</v>
      </c>
      <c r="P32" s="42">
        <v>0</v>
      </c>
      <c r="Q32" s="42">
        <v>0</v>
      </c>
      <c r="R32" s="42">
        <v>341.9</v>
      </c>
      <c r="S32" s="42">
        <v>12029751.5</v>
      </c>
      <c r="T32" s="34"/>
    </row>
    <row r="33" spans="1:22" s="35" customFormat="1" ht="18.75" customHeight="1" x14ac:dyDescent="0.25">
      <c r="A33" s="32" t="s">
        <v>36</v>
      </c>
      <c r="B33" s="33" t="s">
        <v>10</v>
      </c>
      <c r="C33" s="42">
        <f>SUM(C34:C39)</f>
        <v>10773.2</v>
      </c>
      <c r="D33" s="42">
        <f t="shared" ref="D33:S33" si="7">SUM(D34:D39)</f>
        <v>4592</v>
      </c>
      <c r="E33" s="42">
        <f t="shared" si="7"/>
        <v>4592</v>
      </c>
      <c r="F33" s="42">
        <f>SUM(F34:F39)</f>
        <v>134636831.88999999</v>
      </c>
      <c r="G33" s="42">
        <f t="shared" si="7"/>
        <v>0</v>
      </c>
      <c r="H33" s="42">
        <f t="shared" si="7"/>
        <v>0</v>
      </c>
      <c r="I33" s="42">
        <f>SUM(I34:I39)</f>
        <v>6181.1999999999989</v>
      </c>
      <c r="J33" s="42">
        <f t="shared" si="7"/>
        <v>6181.1999999999989</v>
      </c>
      <c r="K33" s="42">
        <f>SUM(K34:K39)</f>
        <v>183251913.10999995</v>
      </c>
      <c r="L33" s="43">
        <f t="shared" si="7"/>
        <v>3846.7</v>
      </c>
      <c r="M33" s="43">
        <f>SUM(M34:M39)</f>
        <v>112865668.38</v>
      </c>
      <c r="N33" s="43">
        <f t="shared" si="7"/>
        <v>0</v>
      </c>
      <c r="O33" s="43">
        <f t="shared" si="7"/>
        <v>0</v>
      </c>
      <c r="P33" s="42">
        <f>SUM(P34:P39)</f>
        <v>367.9</v>
      </c>
      <c r="Q33" s="42">
        <f>SUM(Q34:Q39)</f>
        <v>12806888.699999999</v>
      </c>
      <c r="R33" s="42">
        <f t="shared" si="7"/>
        <v>1966.6</v>
      </c>
      <c r="S33" s="42">
        <f t="shared" si="7"/>
        <v>57579356.030000001</v>
      </c>
      <c r="T33" s="34"/>
      <c r="V33" s="36"/>
    </row>
    <row r="34" spans="1:22" s="35" customFormat="1" ht="42" customHeight="1" x14ac:dyDescent="0.25">
      <c r="A34" s="32" t="s">
        <v>37</v>
      </c>
      <c r="B34" s="33" t="s">
        <v>103</v>
      </c>
      <c r="C34" s="42">
        <v>1509.6</v>
      </c>
      <c r="D34" s="42">
        <f t="shared" ref="D34:D39" si="8">E34+G34+H34</f>
        <v>0</v>
      </c>
      <c r="E34" s="42">
        <v>0</v>
      </c>
      <c r="F34" s="42">
        <v>0</v>
      </c>
      <c r="G34" s="42">
        <v>0</v>
      </c>
      <c r="H34" s="42">
        <v>0</v>
      </c>
      <c r="I34" s="42">
        <f t="shared" ref="I34:I39" si="9">C34-D34</f>
        <v>1509.6</v>
      </c>
      <c r="J34" s="42">
        <f t="shared" ref="J34:K39" si="10">L34+N34+P34+R34</f>
        <v>1509.6</v>
      </c>
      <c r="K34" s="42">
        <f t="shared" si="10"/>
        <v>44261170</v>
      </c>
      <c r="L34" s="43">
        <v>0</v>
      </c>
      <c r="M34" s="43">
        <v>0</v>
      </c>
      <c r="N34" s="43">
        <v>0</v>
      </c>
      <c r="O34" s="43">
        <v>0</v>
      </c>
      <c r="P34" s="42">
        <v>0</v>
      </c>
      <c r="Q34" s="42">
        <v>0</v>
      </c>
      <c r="R34" s="42">
        <v>1509.6</v>
      </c>
      <c r="S34" s="42">
        <v>44261170</v>
      </c>
      <c r="T34" s="34"/>
      <c r="U34" s="37"/>
      <c r="V34" s="37"/>
    </row>
    <row r="35" spans="1:22" s="35" customFormat="1" ht="18.75" x14ac:dyDescent="0.25">
      <c r="A35" s="32" t="s">
        <v>38</v>
      </c>
      <c r="B35" s="33" t="s">
        <v>43</v>
      </c>
      <c r="C35" s="42">
        <v>8013.4</v>
      </c>
      <c r="D35" s="42">
        <f t="shared" si="8"/>
        <v>4592</v>
      </c>
      <c r="E35" s="42">
        <v>4592</v>
      </c>
      <c r="F35" s="42">
        <v>134636831.88999999</v>
      </c>
      <c r="G35" s="42">
        <v>0</v>
      </c>
      <c r="H35" s="42">
        <v>0</v>
      </c>
      <c r="I35" s="42">
        <f t="shared" si="9"/>
        <v>3421.3999999999996</v>
      </c>
      <c r="J35" s="42">
        <f t="shared" si="10"/>
        <v>3421.4</v>
      </c>
      <c r="K35" s="42">
        <f t="shared" si="10"/>
        <v>100314994.91</v>
      </c>
      <c r="L35" s="43">
        <v>3421.4</v>
      </c>
      <c r="M35" s="43">
        <v>100314994.91</v>
      </c>
      <c r="N35" s="43">
        <v>0</v>
      </c>
      <c r="O35" s="43">
        <v>0</v>
      </c>
      <c r="P35" s="42">
        <v>0</v>
      </c>
      <c r="Q35" s="42">
        <v>0</v>
      </c>
      <c r="R35" s="42">
        <v>0</v>
      </c>
      <c r="S35" s="42">
        <v>0</v>
      </c>
      <c r="T35" s="34"/>
      <c r="U35" s="37"/>
      <c r="V35" s="37"/>
    </row>
    <row r="36" spans="1:22" s="35" customFormat="1" ht="37.5" x14ac:dyDescent="0.25">
      <c r="A36" s="32" t="s">
        <v>39</v>
      </c>
      <c r="B36" s="33" t="s">
        <v>92</v>
      </c>
      <c r="C36" s="42">
        <v>106.7</v>
      </c>
      <c r="D36" s="42">
        <f t="shared" si="8"/>
        <v>0</v>
      </c>
      <c r="E36" s="42">
        <v>0</v>
      </c>
      <c r="F36" s="42">
        <v>0</v>
      </c>
      <c r="G36" s="42">
        <v>0</v>
      </c>
      <c r="H36" s="42">
        <v>0</v>
      </c>
      <c r="I36" s="42">
        <f t="shared" si="9"/>
        <v>106.7</v>
      </c>
      <c r="J36" s="42">
        <f t="shared" si="10"/>
        <v>106.7</v>
      </c>
      <c r="K36" s="42">
        <f t="shared" si="10"/>
        <v>3128422.7</v>
      </c>
      <c r="L36" s="43">
        <v>0</v>
      </c>
      <c r="M36" s="43">
        <v>0</v>
      </c>
      <c r="N36" s="43">
        <v>0</v>
      </c>
      <c r="O36" s="43">
        <v>0</v>
      </c>
      <c r="P36" s="42">
        <v>0</v>
      </c>
      <c r="Q36" s="42">
        <v>0</v>
      </c>
      <c r="R36" s="42">
        <v>106.7</v>
      </c>
      <c r="S36" s="42">
        <v>3128422.7</v>
      </c>
      <c r="T36" s="34"/>
      <c r="U36" s="37"/>
      <c r="V36" s="37"/>
    </row>
    <row r="37" spans="1:22" s="35" customFormat="1" ht="37.5" x14ac:dyDescent="0.25">
      <c r="A37" s="32" t="s">
        <v>40</v>
      </c>
      <c r="B37" s="33" t="s">
        <v>87</v>
      </c>
      <c r="C37" s="42">
        <v>321.7</v>
      </c>
      <c r="D37" s="42">
        <f t="shared" si="8"/>
        <v>0</v>
      </c>
      <c r="E37" s="42">
        <v>0</v>
      </c>
      <c r="F37" s="42">
        <v>0</v>
      </c>
      <c r="G37" s="42">
        <v>0</v>
      </c>
      <c r="H37" s="42">
        <v>0</v>
      </c>
      <c r="I37" s="42">
        <f t="shared" si="9"/>
        <v>321.7</v>
      </c>
      <c r="J37" s="42">
        <f t="shared" si="10"/>
        <v>321.7</v>
      </c>
      <c r="K37" s="42">
        <f t="shared" si="10"/>
        <v>9432179.5999999996</v>
      </c>
      <c r="L37" s="43">
        <v>192.2</v>
      </c>
      <c r="M37" s="43">
        <v>5716228.0999999996</v>
      </c>
      <c r="N37" s="43">
        <v>0</v>
      </c>
      <c r="O37" s="43">
        <v>0</v>
      </c>
      <c r="P37" s="42">
        <v>0</v>
      </c>
      <c r="Q37" s="42">
        <v>0</v>
      </c>
      <c r="R37" s="42">
        <v>129.5</v>
      </c>
      <c r="S37" s="42">
        <v>3715951.5</v>
      </c>
      <c r="T37" s="34"/>
      <c r="U37" s="37"/>
      <c r="V37" s="37"/>
    </row>
    <row r="38" spans="1:22" s="35" customFormat="1" ht="18.75" x14ac:dyDescent="0.25">
      <c r="A38" s="32" t="s">
        <v>41</v>
      </c>
      <c r="B38" s="33" t="s">
        <v>78</v>
      </c>
      <c r="C38" s="42">
        <v>367.9</v>
      </c>
      <c r="D38" s="42">
        <f t="shared" si="8"/>
        <v>0</v>
      </c>
      <c r="E38" s="42">
        <v>0</v>
      </c>
      <c r="F38" s="42">
        <v>0</v>
      </c>
      <c r="G38" s="42">
        <v>0</v>
      </c>
      <c r="H38" s="42">
        <v>0</v>
      </c>
      <c r="I38" s="42">
        <f t="shared" si="9"/>
        <v>367.9</v>
      </c>
      <c r="J38" s="42">
        <f t="shared" si="10"/>
        <v>367.9</v>
      </c>
      <c r="K38" s="42">
        <f t="shared" si="10"/>
        <v>12806888.699999999</v>
      </c>
      <c r="L38" s="43">
        <v>0</v>
      </c>
      <c r="M38" s="43">
        <v>0</v>
      </c>
      <c r="N38" s="43">
        <v>0</v>
      </c>
      <c r="O38" s="43">
        <v>0</v>
      </c>
      <c r="P38" s="42">
        <v>367.9</v>
      </c>
      <c r="Q38" s="42">
        <v>12806888.699999999</v>
      </c>
      <c r="R38" s="42">
        <v>0</v>
      </c>
      <c r="S38" s="42">
        <v>0</v>
      </c>
      <c r="T38" s="34"/>
      <c r="U38" s="37"/>
      <c r="V38" s="37"/>
    </row>
    <row r="39" spans="1:22" s="35" customFormat="1" ht="37.5" x14ac:dyDescent="0.25">
      <c r="A39" s="32" t="s">
        <v>42</v>
      </c>
      <c r="B39" s="33" t="s">
        <v>109</v>
      </c>
      <c r="C39" s="42">
        <v>453.9</v>
      </c>
      <c r="D39" s="42">
        <f t="shared" si="8"/>
        <v>0</v>
      </c>
      <c r="E39" s="42">
        <v>0</v>
      </c>
      <c r="F39" s="42">
        <v>0</v>
      </c>
      <c r="G39" s="42">
        <v>0</v>
      </c>
      <c r="H39" s="42">
        <v>0</v>
      </c>
      <c r="I39" s="42">
        <f t="shared" si="9"/>
        <v>453.9</v>
      </c>
      <c r="J39" s="42">
        <f t="shared" si="10"/>
        <v>453.9</v>
      </c>
      <c r="K39" s="42">
        <f t="shared" si="10"/>
        <v>13308257.199999999</v>
      </c>
      <c r="L39" s="43">
        <v>233.1</v>
      </c>
      <c r="M39" s="43">
        <v>6834445.3700000001</v>
      </c>
      <c r="N39" s="43">
        <v>0</v>
      </c>
      <c r="O39" s="43">
        <v>0</v>
      </c>
      <c r="P39" s="42">
        <v>0</v>
      </c>
      <c r="Q39" s="42">
        <v>0</v>
      </c>
      <c r="R39" s="42">
        <v>220.8</v>
      </c>
      <c r="S39" s="42">
        <v>6473811.8300000001</v>
      </c>
      <c r="T39" s="34"/>
    </row>
    <row r="40" spans="1:22" s="35" customFormat="1" ht="21" customHeight="1" x14ac:dyDescent="0.25">
      <c r="A40" s="32" t="s">
        <v>44</v>
      </c>
      <c r="B40" s="33" t="s">
        <v>11</v>
      </c>
      <c r="C40" s="42">
        <f t="shared" ref="C40:S40" si="11">SUM(C41:C52)</f>
        <v>29275.699999999997</v>
      </c>
      <c r="D40" s="42">
        <f t="shared" si="11"/>
        <v>88.9</v>
      </c>
      <c r="E40" s="42">
        <f t="shared" si="11"/>
        <v>88.9</v>
      </c>
      <c r="F40" s="42">
        <f t="shared" si="11"/>
        <v>3127946.5</v>
      </c>
      <c r="G40" s="42">
        <f t="shared" si="11"/>
        <v>0</v>
      </c>
      <c r="H40" s="42">
        <f t="shared" si="11"/>
        <v>0</v>
      </c>
      <c r="I40" s="42">
        <f t="shared" si="11"/>
        <v>29186.799999999999</v>
      </c>
      <c r="J40" s="42">
        <f t="shared" si="11"/>
        <v>29186.799999999999</v>
      </c>
      <c r="K40" s="42">
        <f t="shared" si="11"/>
        <v>1026937557.5</v>
      </c>
      <c r="L40" s="43">
        <f t="shared" si="11"/>
        <v>23381.099999999995</v>
      </c>
      <c r="M40" s="43">
        <f t="shared" si="11"/>
        <v>822664003</v>
      </c>
      <c r="N40" s="43">
        <f t="shared" si="11"/>
        <v>1722.6000000000001</v>
      </c>
      <c r="O40" s="43">
        <f t="shared" si="11"/>
        <v>60609681</v>
      </c>
      <c r="P40" s="42">
        <f t="shared" si="11"/>
        <v>1676.9</v>
      </c>
      <c r="Q40" s="42">
        <f t="shared" si="11"/>
        <v>59001726.5</v>
      </c>
      <c r="R40" s="42">
        <f t="shared" si="11"/>
        <v>2406.1999999999998</v>
      </c>
      <c r="S40" s="42">
        <f t="shared" si="11"/>
        <v>84662147</v>
      </c>
      <c r="T40" s="34"/>
    </row>
    <row r="41" spans="1:22" s="35" customFormat="1" ht="18.75" customHeight="1" x14ac:dyDescent="0.25">
      <c r="A41" s="32" t="s">
        <v>45</v>
      </c>
      <c r="B41" s="33" t="s">
        <v>82</v>
      </c>
      <c r="C41" s="42">
        <v>535.79999999999995</v>
      </c>
      <c r="D41" s="42">
        <f t="shared" ref="D41:D52" si="12">E41+G41+H41</f>
        <v>0</v>
      </c>
      <c r="E41" s="42">
        <v>0</v>
      </c>
      <c r="F41" s="42">
        <v>0</v>
      </c>
      <c r="G41" s="42">
        <v>0</v>
      </c>
      <c r="H41" s="42">
        <v>0</v>
      </c>
      <c r="I41" s="42">
        <f t="shared" ref="I41:I52" si="13">C41-D41</f>
        <v>535.79999999999995</v>
      </c>
      <c r="J41" s="42">
        <f t="shared" ref="J41:K52" si="14">L41+N41+P41+R41</f>
        <v>535.79999999999995</v>
      </c>
      <c r="K41" s="42">
        <f t="shared" si="14"/>
        <v>18852123</v>
      </c>
      <c r="L41" s="43">
        <v>535.79999999999995</v>
      </c>
      <c r="M41" s="43">
        <v>18852123</v>
      </c>
      <c r="N41" s="43">
        <v>0</v>
      </c>
      <c r="O41" s="43">
        <v>0</v>
      </c>
      <c r="P41" s="42">
        <v>0</v>
      </c>
      <c r="Q41" s="42">
        <v>0</v>
      </c>
      <c r="R41" s="42">
        <v>0</v>
      </c>
      <c r="S41" s="42">
        <v>0</v>
      </c>
      <c r="T41" s="34"/>
    </row>
    <row r="42" spans="1:22" s="35" customFormat="1" ht="37.5" x14ac:dyDescent="0.25">
      <c r="A42" s="32" t="s">
        <v>46</v>
      </c>
      <c r="B42" s="33" t="s">
        <v>114</v>
      </c>
      <c r="C42" s="42">
        <v>1173.8</v>
      </c>
      <c r="D42" s="42">
        <f t="shared" si="12"/>
        <v>0</v>
      </c>
      <c r="E42" s="42">
        <v>0</v>
      </c>
      <c r="F42" s="42">
        <v>0</v>
      </c>
      <c r="G42" s="42">
        <v>0</v>
      </c>
      <c r="H42" s="42">
        <v>0</v>
      </c>
      <c r="I42" s="42">
        <f t="shared" si="13"/>
        <v>1173.8</v>
      </c>
      <c r="J42" s="42">
        <f t="shared" si="14"/>
        <v>1173.8</v>
      </c>
      <c r="K42" s="42">
        <f t="shared" si="14"/>
        <v>41300153</v>
      </c>
      <c r="L42" s="43">
        <v>1173.8</v>
      </c>
      <c r="M42" s="43">
        <v>41300153</v>
      </c>
      <c r="N42" s="43">
        <v>0</v>
      </c>
      <c r="O42" s="43">
        <v>0</v>
      </c>
      <c r="P42" s="42">
        <v>0</v>
      </c>
      <c r="Q42" s="42">
        <v>0</v>
      </c>
      <c r="R42" s="42">
        <v>0</v>
      </c>
      <c r="S42" s="42">
        <v>0</v>
      </c>
      <c r="T42" s="34"/>
    </row>
    <row r="43" spans="1:22" s="35" customFormat="1" ht="41.25" customHeight="1" x14ac:dyDescent="0.25">
      <c r="A43" s="32" t="s">
        <v>47</v>
      </c>
      <c r="B43" s="33" t="s">
        <v>104</v>
      </c>
      <c r="C43" s="42">
        <v>503.1</v>
      </c>
      <c r="D43" s="42">
        <f t="shared" si="12"/>
        <v>0</v>
      </c>
      <c r="E43" s="42">
        <v>0</v>
      </c>
      <c r="F43" s="42">
        <v>0</v>
      </c>
      <c r="G43" s="42">
        <v>0</v>
      </c>
      <c r="H43" s="42">
        <v>0</v>
      </c>
      <c r="I43" s="42">
        <f t="shared" si="13"/>
        <v>503.1</v>
      </c>
      <c r="J43" s="42">
        <f t="shared" si="14"/>
        <v>503.1</v>
      </c>
      <c r="K43" s="42">
        <f t="shared" si="14"/>
        <v>17701573.5</v>
      </c>
      <c r="L43" s="43">
        <v>0</v>
      </c>
      <c r="M43" s="43">
        <v>0</v>
      </c>
      <c r="N43" s="43">
        <v>341.2</v>
      </c>
      <c r="O43" s="43">
        <v>12005122</v>
      </c>
      <c r="P43" s="42">
        <v>0</v>
      </c>
      <c r="Q43" s="42">
        <v>0</v>
      </c>
      <c r="R43" s="42">
        <v>161.9</v>
      </c>
      <c r="S43" s="42">
        <v>5696451.5</v>
      </c>
      <c r="T43" s="34"/>
    </row>
    <row r="44" spans="1:22" s="35" customFormat="1" ht="39.75" customHeight="1" x14ac:dyDescent="0.25">
      <c r="A44" s="32" t="s">
        <v>48</v>
      </c>
      <c r="B44" s="33" t="s">
        <v>105</v>
      </c>
      <c r="C44" s="42">
        <v>200</v>
      </c>
      <c r="D44" s="42">
        <f t="shared" si="12"/>
        <v>0</v>
      </c>
      <c r="E44" s="42">
        <v>0</v>
      </c>
      <c r="F44" s="42">
        <v>0</v>
      </c>
      <c r="G44" s="42">
        <v>0</v>
      </c>
      <c r="H44" s="42">
        <v>0</v>
      </c>
      <c r="I44" s="42">
        <f t="shared" si="13"/>
        <v>200</v>
      </c>
      <c r="J44" s="42">
        <f t="shared" si="14"/>
        <v>200</v>
      </c>
      <c r="K44" s="42">
        <f t="shared" si="14"/>
        <v>7037000</v>
      </c>
      <c r="L44" s="43">
        <v>0</v>
      </c>
      <c r="M44" s="43">
        <v>0</v>
      </c>
      <c r="N44" s="43">
        <v>200</v>
      </c>
      <c r="O44" s="43">
        <v>7037000</v>
      </c>
      <c r="P44" s="42">
        <v>0</v>
      </c>
      <c r="Q44" s="42">
        <v>0</v>
      </c>
      <c r="R44" s="42">
        <v>0</v>
      </c>
      <c r="S44" s="42">
        <v>0</v>
      </c>
      <c r="T44" s="34"/>
    </row>
    <row r="45" spans="1:22" s="35" customFormat="1" ht="41.25" customHeight="1" x14ac:dyDescent="0.25">
      <c r="A45" s="32" t="s">
        <v>49</v>
      </c>
      <c r="B45" s="33" t="s">
        <v>106</v>
      </c>
      <c r="C45" s="42">
        <v>947.9</v>
      </c>
      <c r="D45" s="42">
        <f t="shared" si="12"/>
        <v>51.3</v>
      </c>
      <c r="E45" s="42">
        <v>51.3</v>
      </c>
      <c r="F45" s="42">
        <v>1804990.5</v>
      </c>
      <c r="G45" s="42">
        <v>0</v>
      </c>
      <c r="H45" s="42">
        <v>0</v>
      </c>
      <c r="I45" s="42">
        <f t="shared" si="13"/>
        <v>896.6</v>
      </c>
      <c r="J45" s="42">
        <f t="shared" si="14"/>
        <v>896.6</v>
      </c>
      <c r="K45" s="42">
        <f t="shared" si="14"/>
        <v>31546871</v>
      </c>
      <c r="L45" s="43">
        <v>0</v>
      </c>
      <c r="M45" s="43">
        <v>0</v>
      </c>
      <c r="N45" s="43">
        <v>0</v>
      </c>
      <c r="O45" s="43">
        <v>0</v>
      </c>
      <c r="P45" s="42">
        <v>806</v>
      </c>
      <c r="Q45" s="42">
        <v>28359110</v>
      </c>
      <c r="R45" s="42">
        <v>90.6</v>
      </c>
      <c r="S45" s="42">
        <v>3187761</v>
      </c>
      <c r="T45" s="34"/>
    </row>
    <row r="46" spans="1:22" s="35" customFormat="1" ht="20.25" customHeight="1" x14ac:dyDescent="0.25">
      <c r="A46" s="32" t="s">
        <v>50</v>
      </c>
      <c r="B46" s="33" t="s">
        <v>43</v>
      </c>
      <c r="C46" s="42">
        <v>16891.259999999998</v>
      </c>
      <c r="D46" s="42">
        <f t="shared" si="12"/>
        <v>0</v>
      </c>
      <c r="E46" s="42">
        <v>0</v>
      </c>
      <c r="F46" s="42">
        <v>0</v>
      </c>
      <c r="G46" s="42">
        <v>0</v>
      </c>
      <c r="H46" s="42">
        <v>0</v>
      </c>
      <c r="I46" s="42">
        <f t="shared" si="13"/>
        <v>16891.259999999998</v>
      </c>
      <c r="J46" s="42">
        <f t="shared" si="14"/>
        <v>16891.259999999998</v>
      </c>
      <c r="K46" s="42">
        <f t="shared" si="14"/>
        <v>594318983.10000002</v>
      </c>
      <c r="L46" s="43">
        <v>16891.259999999998</v>
      </c>
      <c r="M46" s="43">
        <v>594318983.10000002</v>
      </c>
      <c r="N46" s="43">
        <v>0</v>
      </c>
      <c r="O46" s="43">
        <v>0</v>
      </c>
      <c r="P46" s="42">
        <v>0</v>
      </c>
      <c r="Q46" s="42">
        <v>0</v>
      </c>
      <c r="R46" s="42">
        <v>0</v>
      </c>
      <c r="S46" s="42">
        <v>0</v>
      </c>
      <c r="T46" s="34"/>
    </row>
    <row r="47" spans="1:22" s="35" customFormat="1" ht="18.75" x14ac:dyDescent="0.25">
      <c r="A47" s="32" t="s">
        <v>51</v>
      </c>
      <c r="B47" s="33" t="s">
        <v>86</v>
      </c>
      <c r="C47" s="42">
        <v>1181.4000000000001</v>
      </c>
      <c r="D47" s="42">
        <f t="shared" si="12"/>
        <v>0</v>
      </c>
      <c r="E47" s="42">
        <v>0</v>
      </c>
      <c r="F47" s="42">
        <v>0</v>
      </c>
      <c r="G47" s="42">
        <v>0</v>
      </c>
      <c r="H47" s="42">
        <v>0</v>
      </c>
      <c r="I47" s="42">
        <f t="shared" si="13"/>
        <v>1181.4000000000001</v>
      </c>
      <c r="J47" s="42">
        <f t="shared" si="14"/>
        <v>1181.4000000000001</v>
      </c>
      <c r="K47" s="42">
        <f t="shared" si="14"/>
        <v>41567559</v>
      </c>
      <c r="L47" s="43">
        <v>0</v>
      </c>
      <c r="M47" s="43">
        <v>0</v>
      </c>
      <c r="N47" s="43">
        <v>1181.4000000000001</v>
      </c>
      <c r="O47" s="43">
        <v>41567559</v>
      </c>
      <c r="P47" s="42">
        <v>0</v>
      </c>
      <c r="Q47" s="42">
        <v>0</v>
      </c>
      <c r="R47" s="42">
        <v>0</v>
      </c>
      <c r="S47" s="42">
        <v>0</v>
      </c>
      <c r="T47" s="34"/>
    </row>
    <row r="48" spans="1:22" s="35" customFormat="1" ht="18.75" x14ac:dyDescent="0.25">
      <c r="A48" s="32" t="s">
        <v>52</v>
      </c>
      <c r="B48" s="33" t="s">
        <v>80</v>
      </c>
      <c r="C48" s="42">
        <v>3773.9</v>
      </c>
      <c r="D48" s="42">
        <f t="shared" si="12"/>
        <v>0</v>
      </c>
      <c r="E48" s="42">
        <v>0</v>
      </c>
      <c r="F48" s="42">
        <v>0</v>
      </c>
      <c r="G48" s="42">
        <v>0</v>
      </c>
      <c r="H48" s="42">
        <v>0</v>
      </c>
      <c r="I48" s="42">
        <f t="shared" si="13"/>
        <v>3773.9</v>
      </c>
      <c r="J48" s="42">
        <f t="shared" si="14"/>
        <v>3773.9</v>
      </c>
      <c r="K48" s="42">
        <f t="shared" si="14"/>
        <v>132784671.5</v>
      </c>
      <c r="L48" s="43">
        <v>2903</v>
      </c>
      <c r="M48" s="43">
        <v>102142055</v>
      </c>
      <c r="N48" s="43">
        <v>0</v>
      </c>
      <c r="O48" s="43">
        <v>0</v>
      </c>
      <c r="P48" s="42">
        <v>870.9</v>
      </c>
      <c r="Q48" s="42">
        <v>30642616.5</v>
      </c>
      <c r="R48" s="42">
        <v>0</v>
      </c>
      <c r="S48" s="42">
        <v>0</v>
      </c>
      <c r="T48" s="34"/>
    </row>
    <row r="49" spans="1:20" s="35" customFormat="1" ht="37.5" x14ac:dyDescent="0.25">
      <c r="A49" s="32" t="s">
        <v>53</v>
      </c>
      <c r="B49" s="33" t="s">
        <v>113</v>
      </c>
      <c r="C49" s="42">
        <v>244.8</v>
      </c>
      <c r="D49" s="42">
        <f t="shared" si="12"/>
        <v>0</v>
      </c>
      <c r="E49" s="42">
        <v>0</v>
      </c>
      <c r="F49" s="42">
        <v>0</v>
      </c>
      <c r="G49" s="42">
        <v>0</v>
      </c>
      <c r="H49" s="42">
        <v>0</v>
      </c>
      <c r="I49" s="42">
        <f t="shared" si="13"/>
        <v>244.8</v>
      </c>
      <c r="J49" s="42">
        <f t="shared" si="14"/>
        <v>244.8</v>
      </c>
      <c r="K49" s="42">
        <f t="shared" si="14"/>
        <v>8613288</v>
      </c>
      <c r="L49" s="43">
        <v>0</v>
      </c>
      <c r="M49" s="43">
        <v>0</v>
      </c>
      <c r="N49" s="43">
        <v>0</v>
      </c>
      <c r="O49" s="43">
        <v>0</v>
      </c>
      <c r="P49" s="42">
        <v>0</v>
      </c>
      <c r="Q49" s="42">
        <v>0</v>
      </c>
      <c r="R49" s="42">
        <v>244.8</v>
      </c>
      <c r="S49" s="42">
        <v>8613288</v>
      </c>
      <c r="T49" s="34"/>
    </row>
    <row r="50" spans="1:20" s="35" customFormat="1" ht="37.5" x14ac:dyDescent="0.25">
      <c r="A50" s="32" t="s">
        <v>54</v>
      </c>
      <c r="B50" s="33" t="s">
        <v>90</v>
      </c>
      <c r="C50" s="42">
        <v>1699.64</v>
      </c>
      <c r="D50" s="42">
        <f t="shared" si="12"/>
        <v>0</v>
      </c>
      <c r="E50" s="42">
        <v>0</v>
      </c>
      <c r="F50" s="42">
        <v>0</v>
      </c>
      <c r="G50" s="42">
        <v>0</v>
      </c>
      <c r="H50" s="42">
        <v>0</v>
      </c>
      <c r="I50" s="42">
        <f t="shared" si="13"/>
        <v>1699.64</v>
      </c>
      <c r="J50" s="42">
        <f t="shared" si="14"/>
        <v>1699.64</v>
      </c>
      <c r="K50" s="42">
        <f t="shared" si="14"/>
        <v>59801833.399999999</v>
      </c>
      <c r="L50" s="43">
        <v>1583.14</v>
      </c>
      <c r="M50" s="43">
        <v>55702780.899999999</v>
      </c>
      <c r="N50" s="43">
        <v>0</v>
      </c>
      <c r="O50" s="43">
        <v>0</v>
      </c>
      <c r="P50" s="42">
        <v>0</v>
      </c>
      <c r="Q50" s="42">
        <v>0</v>
      </c>
      <c r="R50" s="42">
        <v>116.5</v>
      </c>
      <c r="S50" s="42">
        <v>4099052.5</v>
      </c>
      <c r="T50" s="34"/>
    </row>
    <row r="51" spans="1:20" s="35" customFormat="1" ht="37.5" x14ac:dyDescent="0.25">
      <c r="A51" s="32" t="s">
        <v>55</v>
      </c>
      <c r="B51" s="33" t="s">
        <v>102</v>
      </c>
      <c r="C51" s="42">
        <v>1830</v>
      </c>
      <c r="D51" s="42">
        <f t="shared" si="12"/>
        <v>37.6</v>
      </c>
      <c r="E51" s="42">
        <v>37.6</v>
      </c>
      <c r="F51" s="42">
        <v>1322956</v>
      </c>
      <c r="G51" s="42">
        <v>0</v>
      </c>
      <c r="H51" s="42">
        <v>0</v>
      </c>
      <c r="I51" s="42">
        <f t="shared" si="13"/>
        <v>1792.4</v>
      </c>
      <c r="J51" s="42">
        <f t="shared" si="14"/>
        <v>1792.4</v>
      </c>
      <c r="K51" s="42">
        <f t="shared" si="14"/>
        <v>63065594</v>
      </c>
      <c r="L51" s="43">
        <v>0</v>
      </c>
      <c r="M51" s="43">
        <v>0</v>
      </c>
      <c r="N51" s="43">
        <v>0</v>
      </c>
      <c r="O51" s="43">
        <v>0</v>
      </c>
      <c r="P51" s="42">
        <v>0</v>
      </c>
      <c r="Q51" s="42">
        <v>0</v>
      </c>
      <c r="R51" s="42">
        <v>1792.4</v>
      </c>
      <c r="S51" s="42">
        <v>63065594</v>
      </c>
      <c r="T51" s="34"/>
    </row>
    <row r="52" spans="1:20" s="35" customFormat="1" ht="18.75" x14ac:dyDescent="0.25">
      <c r="A52" s="32" t="s">
        <v>56</v>
      </c>
      <c r="B52" s="33" t="s">
        <v>83</v>
      </c>
      <c r="C52" s="42">
        <v>294.10000000000002</v>
      </c>
      <c r="D52" s="42">
        <f t="shared" si="12"/>
        <v>0</v>
      </c>
      <c r="E52" s="42">
        <v>0</v>
      </c>
      <c r="F52" s="42">
        <v>0</v>
      </c>
      <c r="G52" s="42">
        <v>0</v>
      </c>
      <c r="H52" s="42">
        <v>0</v>
      </c>
      <c r="I52" s="42">
        <f t="shared" si="13"/>
        <v>294.10000000000002</v>
      </c>
      <c r="J52" s="42">
        <f t="shared" si="14"/>
        <v>294.10000000000002</v>
      </c>
      <c r="K52" s="42">
        <f t="shared" si="14"/>
        <v>10347908</v>
      </c>
      <c r="L52" s="43">
        <v>294.10000000000002</v>
      </c>
      <c r="M52" s="43">
        <v>10347908</v>
      </c>
      <c r="N52" s="43">
        <v>0</v>
      </c>
      <c r="O52" s="43">
        <v>0</v>
      </c>
      <c r="P52" s="42">
        <v>0</v>
      </c>
      <c r="Q52" s="42">
        <v>0</v>
      </c>
      <c r="R52" s="42">
        <v>0</v>
      </c>
      <c r="S52" s="42">
        <v>0</v>
      </c>
      <c r="T52" s="34"/>
    </row>
    <row r="53" spans="1:20" s="35" customFormat="1" ht="18.75" x14ac:dyDescent="0.25">
      <c r="A53" s="32" t="s">
        <v>57</v>
      </c>
      <c r="B53" s="33" t="s">
        <v>12</v>
      </c>
      <c r="C53" s="42">
        <f t="shared" ref="C53:S53" si="15">SUM(C54:C63)</f>
        <v>34702.390000000007</v>
      </c>
      <c r="D53" s="42">
        <f t="shared" si="15"/>
        <v>0</v>
      </c>
      <c r="E53" s="42">
        <f t="shared" si="15"/>
        <v>0</v>
      </c>
      <c r="F53" s="42">
        <f t="shared" si="15"/>
        <v>0</v>
      </c>
      <c r="G53" s="42">
        <f t="shared" si="15"/>
        <v>0</v>
      </c>
      <c r="H53" s="42">
        <f t="shared" si="15"/>
        <v>0</v>
      </c>
      <c r="I53" s="42">
        <f t="shared" si="15"/>
        <v>34702.390000000007</v>
      </c>
      <c r="J53" s="42">
        <f t="shared" si="15"/>
        <v>34702.390000000007</v>
      </c>
      <c r="K53" s="42">
        <f t="shared" si="15"/>
        <v>1221003590</v>
      </c>
      <c r="L53" s="43">
        <f t="shared" si="15"/>
        <v>22025.489999999998</v>
      </c>
      <c r="M53" s="43">
        <f t="shared" si="15"/>
        <v>774966865</v>
      </c>
      <c r="N53" s="43">
        <f t="shared" si="15"/>
        <v>314</v>
      </c>
      <c r="O53" s="43">
        <f t="shared" si="15"/>
        <v>11048090</v>
      </c>
      <c r="P53" s="42">
        <f t="shared" si="15"/>
        <v>7819.2000000000007</v>
      </c>
      <c r="Q53" s="42">
        <f t="shared" si="15"/>
        <v>275118551</v>
      </c>
      <c r="R53" s="42">
        <f t="shared" si="15"/>
        <v>4543.7</v>
      </c>
      <c r="S53" s="42">
        <f t="shared" si="15"/>
        <v>159870084</v>
      </c>
      <c r="T53" s="34"/>
    </row>
    <row r="54" spans="1:20" s="35" customFormat="1" ht="18.75" customHeight="1" x14ac:dyDescent="0.25">
      <c r="A54" s="32" t="s">
        <v>58</v>
      </c>
      <c r="B54" s="33" t="s">
        <v>84</v>
      </c>
      <c r="C54" s="42">
        <v>314</v>
      </c>
      <c r="D54" s="42">
        <f t="shared" ref="D54:D63" si="16">E54+G54+H54</f>
        <v>0</v>
      </c>
      <c r="E54" s="42">
        <v>0</v>
      </c>
      <c r="F54" s="42">
        <v>0</v>
      </c>
      <c r="G54" s="42">
        <v>0</v>
      </c>
      <c r="H54" s="42">
        <v>0</v>
      </c>
      <c r="I54" s="42">
        <f t="shared" ref="I54:I63" si="17">C54-D54</f>
        <v>314</v>
      </c>
      <c r="J54" s="42">
        <f t="shared" ref="J54:K63" si="18">L54+N54+P54+R54</f>
        <v>314</v>
      </c>
      <c r="K54" s="42">
        <f t="shared" si="18"/>
        <v>11048090</v>
      </c>
      <c r="L54" s="43">
        <v>0</v>
      </c>
      <c r="M54" s="43">
        <v>0</v>
      </c>
      <c r="N54" s="43">
        <v>314</v>
      </c>
      <c r="O54" s="43">
        <v>11048090</v>
      </c>
      <c r="P54" s="42">
        <v>0</v>
      </c>
      <c r="Q54" s="42">
        <v>0</v>
      </c>
      <c r="R54" s="42">
        <v>0</v>
      </c>
      <c r="S54" s="42">
        <v>0</v>
      </c>
      <c r="T54" s="34"/>
    </row>
    <row r="55" spans="1:20" s="35" customFormat="1" ht="18.75" x14ac:dyDescent="0.25">
      <c r="A55" s="32" t="s">
        <v>59</v>
      </c>
      <c r="B55" s="33" t="s">
        <v>68</v>
      </c>
      <c r="C55" s="42">
        <v>1350.7</v>
      </c>
      <c r="D55" s="42">
        <f t="shared" si="16"/>
        <v>0</v>
      </c>
      <c r="E55" s="42">
        <v>0</v>
      </c>
      <c r="F55" s="42">
        <v>0</v>
      </c>
      <c r="G55" s="42">
        <v>0</v>
      </c>
      <c r="H55" s="42">
        <v>0</v>
      </c>
      <c r="I55" s="42">
        <f t="shared" si="17"/>
        <v>1350.7</v>
      </c>
      <c r="J55" s="42">
        <f t="shared" si="18"/>
        <v>1350.7</v>
      </c>
      <c r="K55" s="42">
        <f t="shared" si="18"/>
        <v>47524380</v>
      </c>
      <c r="L55" s="43">
        <v>0</v>
      </c>
      <c r="M55" s="43">
        <v>0</v>
      </c>
      <c r="N55" s="43">
        <v>0</v>
      </c>
      <c r="O55" s="43">
        <v>0</v>
      </c>
      <c r="P55" s="42">
        <v>0</v>
      </c>
      <c r="Q55" s="42">
        <v>0</v>
      </c>
      <c r="R55" s="42">
        <v>1350.7</v>
      </c>
      <c r="S55" s="42">
        <v>47524380</v>
      </c>
      <c r="T55" s="34"/>
    </row>
    <row r="56" spans="1:20" s="35" customFormat="1" ht="18.75" x14ac:dyDescent="0.25">
      <c r="A56" s="32" t="s">
        <v>60</v>
      </c>
      <c r="B56" s="33" t="s">
        <v>43</v>
      </c>
      <c r="C56" s="42">
        <v>20931.29</v>
      </c>
      <c r="D56" s="42">
        <f t="shared" si="16"/>
        <v>0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20931.29</v>
      </c>
      <c r="J56" s="42">
        <f t="shared" si="18"/>
        <v>20931.29</v>
      </c>
      <c r="K56" s="42">
        <f t="shared" si="18"/>
        <v>736467438</v>
      </c>
      <c r="L56" s="43">
        <v>20931.29</v>
      </c>
      <c r="M56" s="43">
        <v>736467438</v>
      </c>
      <c r="N56" s="43">
        <v>0</v>
      </c>
      <c r="O56" s="43">
        <v>0</v>
      </c>
      <c r="P56" s="42">
        <v>0</v>
      </c>
      <c r="Q56" s="42">
        <v>0</v>
      </c>
      <c r="R56" s="42">
        <v>0</v>
      </c>
      <c r="S56" s="42">
        <v>0</v>
      </c>
      <c r="T56" s="34"/>
    </row>
    <row r="57" spans="1:20" s="35" customFormat="1" ht="18.75" x14ac:dyDescent="0.25">
      <c r="A57" s="32" t="s">
        <v>61</v>
      </c>
      <c r="B57" s="33" t="s">
        <v>93</v>
      </c>
      <c r="C57" s="42">
        <v>5801.5</v>
      </c>
      <c r="D57" s="42">
        <f t="shared" si="16"/>
        <v>0</v>
      </c>
      <c r="E57" s="42">
        <v>0</v>
      </c>
      <c r="F57" s="42">
        <v>0</v>
      </c>
      <c r="G57" s="42">
        <v>0</v>
      </c>
      <c r="H57" s="42">
        <v>0</v>
      </c>
      <c r="I57" s="42">
        <f t="shared" si="17"/>
        <v>5801.5</v>
      </c>
      <c r="J57" s="42">
        <f t="shared" si="18"/>
        <v>5801.5</v>
      </c>
      <c r="K57" s="42">
        <f t="shared" si="18"/>
        <v>204125777</v>
      </c>
      <c r="L57" s="43">
        <v>0</v>
      </c>
      <c r="M57" s="43">
        <v>0</v>
      </c>
      <c r="N57" s="43">
        <v>0</v>
      </c>
      <c r="O57" s="43">
        <v>0</v>
      </c>
      <c r="P57" s="42">
        <v>4315.3</v>
      </c>
      <c r="Q57" s="42">
        <v>151833830</v>
      </c>
      <c r="R57" s="42">
        <v>1486.2</v>
      </c>
      <c r="S57" s="42">
        <v>52291947</v>
      </c>
      <c r="T57" s="34"/>
    </row>
    <row r="58" spans="1:20" s="35" customFormat="1" ht="18.75" x14ac:dyDescent="0.25">
      <c r="A58" s="32" t="s">
        <v>62</v>
      </c>
      <c r="B58" s="33" t="s">
        <v>85</v>
      </c>
      <c r="C58" s="42">
        <v>768.9</v>
      </c>
      <c r="D58" s="42">
        <f t="shared" si="16"/>
        <v>0</v>
      </c>
      <c r="E58" s="42">
        <v>0</v>
      </c>
      <c r="F58" s="42">
        <v>0</v>
      </c>
      <c r="G58" s="42">
        <v>0</v>
      </c>
      <c r="H58" s="42">
        <v>0</v>
      </c>
      <c r="I58" s="42">
        <f t="shared" si="17"/>
        <v>768.9</v>
      </c>
      <c r="J58" s="42">
        <f t="shared" si="18"/>
        <v>768.9</v>
      </c>
      <c r="K58" s="42">
        <f t="shared" si="18"/>
        <v>27053746</v>
      </c>
      <c r="L58" s="43">
        <v>0</v>
      </c>
      <c r="M58" s="43">
        <v>0</v>
      </c>
      <c r="N58" s="43">
        <v>0</v>
      </c>
      <c r="O58" s="43">
        <v>0</v>
      </c>
      <c r="P58" s="42">
        <v>0</v>
      </c>
      <c r="Q58" s="42">
        <v>0</v>
      </c>
      <c r="R58" s="42">
        <v>768.9</v>
      </c>
      <c r="S58" s="42">
        <v>27053746</v>
      </c>
      <c r="T58" s="34"/>
    </row>
    <row r="59" spans="1:20" s="35" customFormat="1" ht="18.75" x14ac:dyDescent="0.25">
      <c r="A59" s="32" t="s">
        <v>63</v>
      </c>
      <c r="B59" s="33" t="s">
        <v>94</v>
      </c>
      <c r="C59" s="42">
        <v>266.60000000000002</v>
      </c>
      <c r="D59" s="42">
        <f t="shared" si="16"/>
        <v>0</v>
      </c>
      <c r="E59" s="42">
        <v>0</v>
      </c>
      <c r="F59" s="42">
        <v>0</v>
      </c>
      <c r="G59" s="42">
        <v>0</v>
      </c>
      <c r="H59" s="42">
        <v>0</v>
      </c>
      <c r="I59" s="42">
        <f t="shared" si="17"/>
        <v>266.60000000000002</v>
      </c>
      <c r="J59" s="42">
        <f t="shared" si="18"/>
        <v>266.60000000000002</v>
      </c>
      <c r="K59" s="42">
        <f t="shared" si="18"/>
        <v>9380321</v>
      </c>
      <c r="L59" s="43">
        <v>266.60000000000002</v>
      </c>
      <c r="M59" s="43">
        <v>9380321</v>
      </c>
      <c r="N59" s="43">
        <v>0</v>
      </c>
      <c r="O59" s="43">
        <v>0</v>
      </c>
      <c r="P59" s="42">
        <v>0</v>
      </c>
      <c r="Q59" s="42">
        <v>0</v>
      </c>
      <c r="R59" s="42">
        <v>0</v>
      </c>
      <c r="S59" s="42">
        <v>0</v>
      </c>
      <c r="T59" s="34"/>
    </row>
    <row r="60" spans="1:20" s="35" customFormat="1" ht="37.5" x14ac:dyDescent="0.25">
      <c r="A60" s="32" t="s">
        <v>64</v>
      </c>
      <c r="B60" s="33" t="s">
        <v>107</v>
      </c>
      <c r="C60" s="42">
        <v>2738.8</v>
      </c>
      <c r="D60" s="42">
        <f t="shared" si="16"/>
        <v>0</v>
      </c>
      <c r="E60" s="42">
        <v>0</v>
      </c>
      <c r="F60" s="42">
        <v>0</v>
      </c>
      <c r="G60" s="42">
        <v>0</v>
      </c>
      <c r="H60" s="42">
        <v>0</v>
      </c>
      <c r="I60" s="42">
        <f t="shared" si="17"/>
        <v>2738.8</v>
      </c>
      <c r="J60" s="42">
        <f t="shared" si="18"/>
        <v>2738.8</v>
      </c>
      <c r="K60" s="42">
        <f t="shared" si="18"/>
        <v>96364678</v>
      </c>
      <c r="L60" s="43">
        <v>0</v>
      </c>
      <c r="M60" s="43">
        <v>0</v>
      </c>
      <c r="N60" s="43">
        <v>0</v>
      </c>
      <c r="O60" s="43">
        <v>0</v>
      </c>
      <c r="P60" s="42">
        <v>2265.4</v>
      </c>
      <c r="Q60" s="42">
        <v>79708099</v>
      </c>
      <c r="R60" s="42">
        <v>473.4</v>
      </c>
      <c r="S60" s="42">
        <v>16656579</v>
      </c>
      <c r="T60" s="34"/>
    </row>
    <row r="61" spans="1:20" s="35" customFormat="1" ht="18.75" x14ac:dyDescent="0.25">
      <c r="A61" s="32" t="s">
        <v>65</v>
      </c>
      <c r="B61" s="33" t="s">
        <v>89</v>
      </c>
      <c r="C61" s="42">
        <v>1238.5</v>
      </c>
      <c r="D61" s="42">
        <f t="shared" si="16"/>
        <v>0</v>
      </c>
      <c r="E61" s="42">
        <v>0</v>
      </c>
      <c r="F61" s="42">
        <v>0</v>
      </c>
      <c r="G61" s="42">
        <v>0</v>
      </c>
      <c r="H61" s="42">
        <v>0</v>
      </c>
      <c r="I61" s="42">
        <f t="shared" si="17"/>
        <v>1238.5</v>
      </c>
      <c r="J61" s="42">
        <f t="shared" si="18"/>
        <v>1238.5</v>
      </c>
      <c r="K61" s="42">
        <f t="shared" si="18"/>
        <v>43576622</v>
      </c>
      <c r="L61" s="43">
        <v>0</v>
      </c>
      <c r="M61" s="43">
        <v>0</v>
      </c>
      <c r="N61" s="43">
        <v>0</v>
      </c>
      <c r="O61" s="43">
        <v>0</v>
      </c>
      <c r="P61" s="42">
        <v>1238.5</v>
      </c>
      <c r="Q61" s="42">
        <v>43576622</v>
      </c>
      <c r="R61" s="42">
        <v>0</v>
      </c>
      <c r="S61" s="42">
        <v>0</v>
      </c>
      <c r="T61" s="34"/>
    </row>
    <row r="62" spans="1:20" s="35" customFormat="1" ht="18.75" x14ac:dyDescent="0.25">
      <c r="A62" s="32" t="s">
        <v>66</v>
      </c>
      <c r="B62" s="33" t="s">
        <v>95</v>
      </c>
      <c r="C62" s="42">
        <v>369.3</v>
      </c>
      <c r="D62" s="42">
        <f t="shared" si="16"/>
        <v>0</v>
      </c>
      <c r="E62" s="42">
        <v>0</v>
      </c>
      <c r="F62" s="42">
        <v>0</v>
      </c>
      <c r="G62" s="42">
        <v>0</v>
      </c>
      <c r="H62" s="42">
        <v>0</v>
      </c>
      <c r="I62" s="42">
        <f t="shared" si="17"/>
        <v>369.3</v>
      </c>
      <c r="J62" s="42">
        <f t="shared" si="18"/>
        <v>369.3</v>
      </c>
      <c r="K62" s="42">
        <f t="shared" si="18"/>
        <v>12993820</v>
      </c>
      <c r="L62" s="43">
        <v>0</v>
      </c>
      <c r="M62" s="43">
        <v>0</v>
      </c>
      <c r="N62" s="43">
        <v>0</v>
      </c>
      <c r="O62" s="43">
        <v>0</v>
      </c>
      <c r="P62" s="42">
        <v>0</v>
      </c>
      <c r="Q62" s="42">
        <v>0</v>
      </c>
      <c r="R62" s="42">
        <v>369.3</v>
      </c>
      <c r="S62" s="42">
        <v>12993820</v>
      </c>
      <c r="T62" s="34"/>
    </row>
    <row r="63" spans="1:20" s="35" customFormat="1" ht="18.75" x14ac:dyDescent="0.25">
      <c r="A63" s="32" t="s">
        <v>67</v>
      </c>
      <c r="B63" s="33" t="s">
        <v>96</v>
      </c>
      <c r="C63" s="42">
        <v>922.8</v>
      </c>
      <c r="D63" s="42">
        <f t="shared" si="16"/>
        <v>0</v>
      </c>
      <c r="E63" s="42">
        <v>0</v>
      </c>
      <c r="F63" s="42">
        <v>0</v>
      </c>
      <c r="G63" s="42">
        <v>0</v>
      </c>
      <c r="H63" s="42">
        <v>0</v>
      </c>
      <c r="I63" s="42">
        <f t="shared" si="17"/>
        <v>922.8</v>
      </c>
      <c r="J63" s="42">
        <f t="shared" si="18"/>
        <v>922.80000000000007</v>
      </c>
      <c r="K63" s="42">
        <f t="shared" si="18"/>
        <v>32468718</v>
      </c>
      <c r="L63" s="43">
        <v>827.6</v>
      </c>
      <c r="M63" s="43">
        <v>29119106</v>
      </c>
      <c r="N63" s="43">
        <v>0</v>
      </c>
      <c r="O63" s="43">
        <v>0</v>
      </c>
      <c r="P63" s="42">
        <v>0</v>
      </c>
      <c r="Q63" s="42">
        <v>0</v>
      </c>
      <c r="R63" s="42">
        <v>95.2</v>
      </c>
      <c r="S63" s="42">
        <v>3349612</v>
      </c>
      <c r="T63" s="34"/>
    </row>
    <row r="64" spans="1:20" s="35" customFormat="1" ht="18.75" x14ac:dyDescent="0.25">
      <c r="A64" s="32" t="s">
        <v>69</v>
      </c>
      <c r="B64" s="33" t="s">
        <v>13</v>
      </c>
      <c r="C64" s="42">
        <f t="shared" ref="C64:S64" si="19">SUM(C65:C71)</f>
        <v>21072.739999999998</v>
      </c>
      <c r="D64" s="42">
        <f t="shared" si="19"/>
        <v>27.5</v>
      </c>
      <c r="E64" s="42">
        <f t="shared" si="19"/>
        <v>27.5</v>
      </c>
      <c r="F64" s="42">
        <f>SUM(F65:F71)</f>
        <v>967587.5</v>
      </c>
      <c r="G64" s="42">
        <f t="shared" si="19"/>
        <v>0</v>
      </c>
      <c r="H64" s="42">
        <f t="shared" si="19"/>
        <v>0</v>
      </c>
      <c r="I64" s="42">
        <f t="shared" si="19"/>
        <v>21045.239999999998</v>
      </c>
      <c r="J64" s="42">
        <f t="shared" si="19"/>
        <v>21045.239999999998</v>
      </c>
      <c r="K64" s="42">
        <f t="shared" si="19"/>
        <v>740476769.5</v>
      </c>
      <c r="L64" s="43">
        <f t="shared" si="19"/>
        <v>16320.939999999999</v>
      </c>
      <c r="M64" s="43">
        <f t="shared" si="19"/>
        <v>574252274</v>
      </c>
      <c r="N64" s="43">
        <f t="shared" si="19"/>
        <v>0</v>
      </c>
      <c r="O64" s="43">
        <f t="shared" si="19"/>
        <v>0</v>
      </c>
      <c r="P64" s="42">
        <f t="shared" si="19"/>
        <v>3006.1000000000004</v>
      </c>
      <c r="Q64" s="42">
        <f t="shared" si="19"/>
        <v>105769628.5</v>
      </c>
      <c r="R64" s="42">
        <f t="shared" si="19"/>
        <v>1718.2</v>
      </c>
      <c r="S64" s="42">
        <f t="shared" si="19"/>
        <v>60454867</v>
      </c>
      <c r="T64" s="34"/>
    </row>
    <row r="65" spans="1:20" s="35" customFormat="1" ht="37.5" x14ac:dyDescent="0.25">
      <c r="A65" s="32" t="s">
        <v>70</v>
      </c>
      <c r="B65" s="33" t="s">
        <v>112</v>
      </c>
      <c r="C65" s="42">
        <v>504.9</v>
      </c>
      <c r="D65" s="42">
        <f t="shared" ref="D65:D71" si="20">E65+G65+H65</f>
        <v>0</v>
      </c>
      <c r="E65" s="42">
        <v>0</v>
      </c>
      <c r="F65" s="42">
        <v>0</v>
      </c>
      <c r="G65" s="42">
        <v>0</v>
      </c>
      <c r="H65" s="42">
        <v>0</v>
      </c>
      <c r="I65" s="42">
        <f t="shared" ref="I65:I71" si="21">C65-D65</f>
        <v>504.9</v>
      </c>
      <c r="J65" s="42">
        <f t="shared" ref="J65:K71" si="22">L65+N65+P65+R65</f>
        <v>504.9</v>
      </c>
      <c r="K65" s="42">
        <f t="shared" si="22"/>
        <v>17764906.5</v>
      </c>
      <c r="L65" s="43">
        <v>0</v>
      </c>
      <c r="M65" s="43">
        <v>0</v>
      </c>
      <c r="N65" s="43">
        <v>0</v>
      </c>
      <c r="O65" s="43">
        <v>0</v>
      </c>
      <c r="P65" s="42">
        <v>0</v>
      </c>
      <c r="Q65" s="42">
        <v>0</v>
      </c>
      <c r="R65" s="42">
        <v>504.9</v>
      </c>
      <c r="S65" s="42">
        <v>17764906.5</v>
      </c>
      <c r="T65" s="34"/>
    </row>
    <row r="66" spans="1:20" s="35" customFormat="1" ht="40.5" customHeight="1" x14ac:dyDescent="0.25">
      <c r="A66" s="32" t="s">
        <v>71</v>
      </c>
      <c r="B66" s="33" t="s">
        <v>106</v>
      </c>
      <c r="C66" s="42">
        <v>944.4</v>
      </c>
      <c r="D66" s="42">
        <f t="shared" si="20"/>
        <v>27.5</v>
      </c>
      <c r="E66" s="42">
        <v>27.5</v>
      </c>
      <c r="F66" s="42">
        <v>967587.5</v>
      </c>
      <c r="G66" s="42">
        <v>0</v>
      </c>
      <c r="H66" s="42">
        <v>0</v>
      </c>
      <c r="I66" s="42">
        <f t="shared" si="21"/>
        <v>916.9</v>
      </c>
      <c r="J66" s="42">
        <f t="shared" si="22"/>
        <v>916.9</v>
      </c>
      <c r="K66" s="42">
        <f t="shared" si="22"/>
        <v>32261126.5</v>
      </c>
      <c r="L66" s="43">
        <v>0</v>
      </c>
      <c r="M66" s="43">
        <v>0</v>
      </c>
      <c r="N66" s="43">
        <v>0</v>
      </c>
      <c r="O66" s="43">
        <v>0</v>
      </c>
      <c r="P66" s="42">
        <v>833.8</v>
      </c>
      <c r="Q66" s="42">
        <v>29337253</v>
      </c>
      <c r="R66" s="42">
        <v>83.1</v>
      </c>
      <c r="S66" s="42">
        <v>2923873.5</v>
      </c>
      <c r="T66" s="34"/>
    </row>
    <row r="67" spans="1:20" s="35" customFormat="1" ht="18.75" x14ac:dyDescent="0.25">
      <c r="A67" s="32" t="s">
        <v>72</v>
      </c>
      <c r="B67" s="33" t="s">
        <v>43</v>
      </c>
      <c r="C67" s="42">
        <v>15266.14</v>
      </c>
      <c r="D67" s="42">
        <f t="shared" si="20"/>
        <v>0</v>
      </c>
      <c r="E67" s="42">
        <v>0</v>
      </c>
      <c r="F67" s="42">
        <v>0</v>
      </c>
      <c r="G67" s="42">
        <v>0</v>
      </c>
      <c r="H67" s="42">
        <v>0</v>
      </c>
      <c r="I67" s="42">
        <f t="shared" si="21"/>
        <v>15266.14</v>
      </c>
      <c r="J67" s="42">
        <f t="shared" si="22"/>
        <v>15266.14</v>
      </c>
      <c r="K67" s="42">
        <f t="shared" si="22"/>
        <v>537139136</v>
      </c>
      <c r="L67" s="43">
        <v>15266.14</v>
      </c>
      <c r="M67" s="43">
        <v>537139136</v>
      </c>
      <c r="N67" s="43">
        <v>0</v>
      </c>
      <c r="O67" s="43">
        <v>0</v>
      </c>
      <c r="P67" s="42">
        <v>0</v>
      </c>
      <c r="Q67" s="42">
        <v>0</v>
      </c>
      <c r="R67" s="42">
        <v>0</v>
      </c>
      <c r="S67" s="42">
        <v>0</v>
      </c>
      <c r="T67" s="34"/>
    </row>
    <row r="68" spans="1:20" s="35" customFormat="1" ht="40.5" customHeight="1" x14ac:dyDescent="0.25">
      <c r="A68" s="32" t="s">
        <v>73</v>
      </c>
      <c r="B68" s="33" t="s">
        <v>108</v>
      </c>
      <c r="C68" s="42">
        <v>68.7</v>
      </c>
      <c r="D68" s="42">
        <f t="shared" si="20"/>
        <v>0</v>
      </c>
      <c r="E68" s="42">
        <v>0</v>
      </c>
      <c r="F68" s="42">
        <v>0</v>
      </c>
      <c r="G68" s="42">
        <v>0</v>
      </c>
      <c r="H68" s="42">
        <v>0</v>
      </c>
      <c r="I68" s="42">
        <f t="shared" si="21"/>
        <v>68.7</v>
      </c>
      <c r="J68" s="42">
        <f t="shared" si="22"/>
        <v>68.7</v>
      </c>
      <c r="K68" s="42">
        <f t="shared" si="22"/>
        <v>2417209.5</v>
      </c>
      <c r="L68" s="43">
        <v>0</v>
      </c>
      <c r="M68" s="43">
        <v>0</v>
      </c>
      <c r="N68" s="43">
        <v>0</v>
      </c>
      <c r="O68" s="43">
        <v>0</v>
      </c>
      <c r="P68" s="42">
        <v>0</v>
      </c>
      <c r="Q68" s="42">
        <v>0</v>
      </c>
      <c r="R68" s="42">
        <v>68.7</v>
      </c>
      <c r="S68" s="42">
        <v>2417209.5</v>
      </c>
      <c r="T68" s="34"/>
    </row>
    <row r="69" spans="1:20" s="35" customFormat="1" ht="37.5" x14ac:dyDescent="0.25">
      <c r="A69" s="32" t="s">
        <v>74</v>
      </c>
      <c r="B69" s="33" t="s">
        <v>107</v>
      </c>
      <c r="C69" s="42">
        <v>2658.3</v>
      </c>
      <c r="D69" s="42">
        <f t="shared" si="20"/>
        <v>0</v>
      </c>
      <c r="E69" s="42">
        <v>0</v>
      </c>
      <c r="F69" s="42">
        <v>0</v>
      </c>
      <c r="G69" s="42">
        <v>0</v>
      </c>
      <c r="H69" s="42">
        <v>0</v>
      </c>
      <c r="I69" s="42">
        <f t="shared" si="21"/>
        <v>2658.3</v>
      </c>
      <c r="J69" s="42">
        <f t="shared" si="22"/>
        <v>2658.3</v>
      </c>
      <c r="K69" s="42">
        <f t="shared" si="22"/>
        <v>93532285.5</v>
      </c>
      <c r="L69" s="43">
        <v>0</v>
      </c>
      <c r="M69" s="43">
        <v>0</v>
      </c>
      <c r="N69" s="43">
        <v>0</v>
      </c>
      <c r="O69" s="43">
        <v>0</v>
      </c>
      <c r="P69" s="42">
        <v>2172.3000000000002</v>
      </c>
      <c r="Q69" s="42">
        <v>76432375.5</v>
      </c>
      <c r="R69" s="42">
        <v>486</v>
      </c>
      <c r="S69" s="42">
        <v>17099910</v>
      </c>
      <c r="T69" s="34"/>
    </row>
    <row r="70" spans="1:20" s="35" customFormat="1" ht="37.5" x14ac:dyDescent="0.25">
      <c r="A70" s="32" t="s">
        <v>75</v>
      </c>
      <c r="B70" s="33" t="s">
        <v>101</v>
      </c>
      <c r="C70" s="42">
        <v>515.20000000000005</v>
      </c>
      <c r="D70" s="42">
        <f t="shared" si="20"/>
        <v>0</v>
      </c>
      <c r="E70" s="42">
        <v>0</v>
      </c>
      <c r="F70" s="42">
        <v>0</v>
      </c>
      <c r="G70" s="42">
        <v>0</v>
      </c>
      <c r="H70" s="42">
        <v>0</v>
      </c>
      <c r="I70" s="42">
        <f t="shared" si="21"/>
        <v>515.20000000000005</v>
      </c>
      <c r="J70" s="42">
        <f t="shared" si="22"/>
        <v>515.20000000000005</v>
      </c>
      <c r="K70" s="42">
        <f t="shared" si="22"/>
        <v>18127312</v>
      </c>
      <c r="L70" s="43">
        <v>0</v>
      </c>
      <c r="M70" s="43">
        <v>0</v>
      </c>
      <c r="N70" s="43">
        <v>0</v>
      </c>
      <c r="O70" s="43">
        <v>0</v>
      </c>
      <c r="P70" s="42">
        <v>0</v>
      </c>
      <c r="Q70" s="42">
        <v>0</v>
      </c>
      <c r="R70" s="42">
        <v>515.20000000000005</v>
      </c>
      <c r="S70" s="42">
        <v>18127312</v>
      </c>
      <c r="T70" s="34"/>
    </row>
    <row r="71" spans="1:20" s="35" customFormat="1" ht="37.5" x14ac:dyDescent="0.25">
      <c r="A71" s="32" t="s">
        <v>76</v>
      </c>
      <c r="B71" s="33" t="s">
        <v>109</v>
      </c>
      <c r="C71" s="42">
        <v>1115.0999999999999</v>
      </c>
      <c r="D71" s="42">
        <f t="shared" si="20"/>
        <v>0</v>
      </c>
      <c r="E71" s="42">
        <v>0</v>
      </c>
      <c r="F71" s="42">
        <v>0</v>
      </c>
      <c r="G71" s="42">
        <v>0</v>
      </c>
      <c r="H71" s="42">
        <v>0</v>
      </c>
      <c r="I71" s="42">
        <f t="shared" si="21"/>
        <v>1115.0999999999999</v>
      </c>
      <c r="J71" s="42">
        <f t="shared" si="22"/>
        <v>1115.0999999999999</v>
      </c>
      <c r="K71" s="42">
        <f t="shared" si="22"/>
        <v>39234793.5</v>
      </c>
      <c r="L71" s="43">
        <v>1054.8</v>
      </c>
      <c r="M71" s="43">
        <v>37113138</v>
      </c>
      <c r="N71" s="43">
        <v>0</v>
      </c>
      <c r="O71" s="43">
        <v>0</v>
      </c>
      <c r="P71" s="42">
        <v>0</v>
      </c>
      <c r="Q71" s="42">
        <v>0</v>
      </c>
      <c r="R71" s="42">
        <v>60.3</v>
      </c>
      <c r="S71" s="42">
        <v>2121655.5</v>
      </c>
      <c r="T71" s="34"/>
    </row>
    <row r="72" spans="1:20" x14ac:dyDescent="0.25">
      <c r="B72" s="6"/>
      <c r="M72"/>
      <c r="N72"/>
      <c r="O72"/>
    </row>
    <row r="73" spans="1:20" ht="45" customHeight="1" x14ac:dyDescent="0.25">
      <c r="A73" s="54" t="s">
        <v>115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7"/>
    </row>
    <row r="74" spans="1:20" ht="15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7"/>
    </row>
    <row r="75" spans="1:20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8"/>
      <c r="K75" s="19"/>
      <c r="L75" s="19"/>
      <c r="M75" s="16"/>
      <c r="N75" s="16"/>
      <c r="O75" s="53"/>
      <c r="P75" s="53"/>
      <c r="Q75" s="53"/>
      <c r="R75" s="53"/>
      <c r="S75" s="53"/>
      <c r="T75" s="7"/>
    </row>
    <row r="76" spans="1:20" ht="1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8"/>
      <c r="K76" s="19"/>
      <c r="L76" s="19"/>
      <c r="M76" s="16"/>
      <c r="N76" s="16"/>
      <c r="O76" s="16"/>
      <c r="P76" s="16"/>
      <c r="Q76" s="16"/>
      <c r="R76" s="16"/>
      <c r="S76" s="16"/>
      <c r="T76" s="7"/>
    </row>
    <row r="77" spans="1:20" ht="1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8"/>
      <c r="K77" s="19"/>
      <c r="L77" s="19"/>
      <c r="M77" s="16"/>
      <c r="N77" s="16"/>
      <c r="O77" s="51"/>
      <c r="P77" s="51"/>
      <c r="Q77" s="51"/>
      <c r="R77" s="52"/>
      <c r="S77" s="52"/>
      <c r="T77" s="7"/>
    </row>
    <row r="78" spans="1:20" ht="1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5"/>
      <c r="K78" s="11"/>
      <c r="L78" s="11"/>
      <c r="P78" s="12"/>
      <c r="Q78" s="12"/>
      <c r="R78" s="13"/>
      <c r="S78" s="12"/>
      <c r="T78" s="7"/>
    </row>
  </sheetData>
  <sheetProtection formatCells="0" formatColumns="0" formatRows="0" insertColumns="0" insertRows="0" insertHyperlinks="0" deleteColumns="0" deleteRows="0" sort="0" autoFilter="0" pivotTables="0"/>
  <mergeCells count="27">
    <mergeCell ref="O77:Q77"/>
    <mergeCell ref="R77:S77"/>
    <mergeCell ref="N12:Q12"/>
    <mergeCell ref="Q75:S75"/>
    <mergeCell ref="O75:P75"/>
    <mergeCell ref="A73:S74"/>
    <mergeCell ref="E12:F13"/>
    <mergeCell ref="R12:S13"/>
    <mergeCell ref="N13:O13"/>
    <mergeCell ref="P13:Q13"/>
    <mergeCell ref="G12:G13"/>
    <mergeCell ref="H12:H13"/>
    <mergeCell ref="L12:M13"/>
    <mergeCell ref="C10:C14"/>
    <mergeCell ref="D10:H10"/>
    <mergeCell ref="I10:S10"/>
    <mergeCell ref="R1:S1"/>
    <mergeCell ref="Q6:S6"/>
    <mergeCell ref="L11:S11"/>
    <mergeCell ref="A7:S7"/>
    <mergeCell ref="A8:S8"/>
    <mergeCell ref="R3:S3"/>
    <mergeCell ref="A10:A14"/>
    <mergeCell ref="B10:B14"/>
    <mergeCell ref="D11:D13"/>
    <mergeCell ref="E11:H11"/>
    <mergeCell ref="I11:K13"/>
  </mergeCells>
  <pageMargins left="0.31496062992125984" right="0.19685039370078741" top="0.74803149606299213" bottom="0.51181102362204722" header="0.31496062992125984" footer="0.31496062992125984"/>
  <pageSetup paperSize="9" scale="34" fitToHeight="0" orientation="landscape" r:id="rId1"/>
  <headerFooter>
    <oddHeader xml:space="preserve">&amp;C&amp;P+25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2020-02-06T14:39:10Z</cp:lastPrinted>
  <dcterms:created xsi:type="dcterms:W3CDTF">2019-02-21T06:24:13Z</dcterms:created>
  <dcterms:modified xsi:type="dcterms:W3CDTF">2020-02-13T07:21:44Z</dcterms:modified>
</cp:coreProperties>
</file>